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资产负债表" sheetId="1" r:id="rId1"/>
    <sheet name="利润表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<sst xmlns="http://schemas.openxmlformats.org/spreadsheetml/2006/main" count="134" uniqueCount="121">
  <si>
    <t>返回目录</t>
  </si>
  <si>
    <t>资产负债表</t>
  </si>
  <si>
    <t>资          产</t>
  </si>
  <si>
    <t>行次</t>
  </si>
  <si>
    <t>用友账期初数</t>
  </si>
  <si>
    <t>用友账期末数</t>
  </si>
  <si>
    <t>负债及所有者权益</t>
  </si>
  <si>
    <t>流动资产：</t>
  </si>
  <si>
    <t>流动负债：</t>
  </si>
  <si>
    <t>货币资金</t>
  </si>
  <si>
    <t>短期借款</t>
  </si>
  <si>
    <t>交易性金融资产</t>
  </si>
  <si>
    <t>交易性金融负债</t>
  </si>
  <si>
    <t>应收票据</t>
  </si>
  <si>
    <t>应付票据</t>
  </si>
  <si>
    <t>应收账款</t>
  </si>
  <si>
    <t>应付账款</t>
  </si>
  <si>
    <t>预付款项</t>
  </si>
  <si>
    <t>预收款项</t>
  </si>
  <si>
    <t>应收股利</t>
  </si>
  <si>
    <t>应付职工薪酬</t>
  </si>
  <si>
    <t>应收利息</t>
  </si>
  <si>
    <t>应交税费</t>
  </si>
  <si>
    <t>其他应收款</t>
  </si>
  <si>
    <t>应付利息</t>
  </si>
  <si>
    <t>存货</t>
  </si>
  <si>
    <t>应付股利</t>
  </si>
  <si>
    <t>一年内到期的非流动资产</t>
  </si>
  <si>
    <t>其他应付款</t>
  </si>
  <si>
    <t>其他流动资产</t>
  </si>
  <si>
    <t>一年内到期的非流动负债</t>
  </si>
  <si>
    <t>流动资产合计</t>
  </si>
  <si>
    <t>流动负债合计</t>
  </si>
  <si>
    <t>其他流动负债</t>
  </si>
  <si>
    <t>非流动资产：</t>
  </si>
  <si>
    <t>非流动负债：</t>
  </si>
  <si>
    <t>可供出售金融资产</t>
  </si>
  <si>
    <t>长期借款</t>
  </si>
  <si>
    <t>持有至到期投资</t>
  </si>
  <si>
    <t>应付债券</t>
  </si>
  <si>
    <t>投资性房地产</t>
  </si>
  <si>
    <t>长期应付款</t>
  </si>
  <si>
    <t>长期股权投资</t>
  </si>
  <si>
    <t>专项应付款</t>
  </si>
  <si>
    <t>长期应收款</t>
  </si>
  <si>
    <t>预计负债</t>
  </si>
  <si>
    <t>固定资产</t>
  </si>
  <si>
    <t>递延所得税负债</t>
  </si>
  <si>
    <t>在建工程</t>
  </si>
  <si>
    <t>其他非流动负债</t>
  </si>
  <si>
    <t>工程物资</t>
  </si>
  <si>
    <t>非流动负债合计</t>
  </si>
  <si>
    <t>固定资产清理</t>
  </si>
  <si>
    <t>负债合计</t>
  </si>
  <si>
    <t>生产性生物资产</t>
  </si>
  <si>
    <t>所有者权益：</t>
  </si>
  <si>
    <t>油气资产</t>
  </si>
  <si>
    <t>实收资本（或股本）</t>
  </si>
  <si>
    <t>无形资产</t>
  </si>
  <si>
    <t>资本公积</t>
  </si>
  <si>
    <t>开发支出</t>
  </si>
  <si>
    <t>其他综合收益</t>
  </si>
  <si>
    <t>商誉</t>
  </si>
  <si>
    <t>盈余公积</t>
  </si>
  <si>
    <t>长摊待摊费用</t>
  </si>
  <si>
    <t>未分配利润</t>
  </si>
  <si>
    <t xml:space="preserve">   递延所得税资产</t>
  </si>
  <si>
    <t xml:space="preserve">归属于母公司所有者权益合计 </t>
  </si>
  <si>
    <t>其他非流动资产</t>
  </si>
  <si>
    <t xml:space="preserve"> 少数股东权益</t>
  </si>
  <si>
    <t>非流动资产合计</t>
  </si>
  <si>
    <t>所有者权益合计</t>
  </si>
  <si>
    <t>资产总计</t>
  </si>
  <si>
    <t>负债和所有者合计</t>
  </si>
  <si>
    <t>项 目</t>
  </si>
  <si>
    <t>本年数</t>
  </si>
  <si>
    <t>上年数</t>
  </si>
  <si>
    <t>用友账</t>
  </si>
  <si>
    <t>一、营业收入</t>
  </si>
  <si>
    <t>其中：主营业务收入</t>
  </si>
  <si>
    <t>住宅</t>
  </si>
  <si>
    <t>商铺</t>
  </si>
  <si>
    <t>写字楼</t>
  </si>
  <si>
    <t>公寓</t>
  </si>
  <si>
    <t>酒店</t>
  </si>
  <si>
    <t>车库</t>
  </si>
  <si>
    <t>车位</t>
  </si>
  <si>
    <t>配套物业</t>
  </si>
  <si>
    <t>其他</t>
  </si>
  <si>
    <t xml:space="preserve">      其他业务收入</t>
  </si>
  <si>
    <t>租金收入</t>
  </si>
  <si>
    <t>BT项目收入</t>
  </si>
  <si>
    <t>咨询服务收入</t>
  </si>
  <si>
    <t>土地转让、整理收入</t>
  </si>
  <si>
    <t>其他经营性收入</t>
  </si>
  <si>
    <t>减：  营业成本</t>
  </si>
  <si>
    <t>其中：主营业务成本</t>
  </si>
  <si>
    <t>其他（含土地价款的销项税额抵减，负数填列）</t>
  </si>
  <si>
    <t xml:space="preserve">     其他业务成本</t>
  </si>
  <si>
    <t>租金成本</t>
  </si>
  <si>
    <t>BT项目成本</t>
  </si>
  <si>
    <t>咨询服务成本</t>
  </si>
  <si>
    <t>土地转让、整理成本</t>
  </si>
  <si>
    <t>其他经营性成本</t>
  </si>
  <si>
    <t>税金及附加</t>
  </si>
  <si>
    <t>管理费用</t>
  </si>
  <si>
    <t>销售费用</t>
  </si>
  <si>
    <t>财务费用（收益以“－”号填列）</t>
  </si>
  <si>
    <t>资产减值损失</t>
  </si>
  <si>
    <t>公允价值变动收益（损失以“-”号填列）</t>
  </si>
  <si>
    <t>投资收益（净损失以“－”号填列）</t>
  </si>
  <si>
    <t>资产处置收益（损失以“-”号填列）</t>
  </si>
  <si>
    <t>其他收益（与企业日常活动相关的政府补助）</t>
  </si>
  <si>
    <t>二、营业利润（亏损以“－”号填列）</t>
  </si>
  <si>
    <t>加：营业外收入</t>
  </si>
  <si>
    <t>减：营业外支出</t>
  </si>
  <si>
    <t xml:space="preserve">    其中：非流动资产处置损失</t>
  </si>
  <si>
    <t>三、利润总额（亏损总额以“－”号填列）</t>
  </si>
  <si>
    <t>减：所得税费用</t>
  </si>
  <si>
    <t>四、净利润（净亏损以“－”号填列）</t>
  </si>
  <si>
    <t>六、未分配利润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</si>
</sst>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.00_);[Red]\(#,##0.00\)"/>
    <numFmt numFmtId="179" formatCode="#,##0_);[Red]\(#,##0\)"/>
    <numFmt numFmtId="180" formatCode="_-* #,##0.00_-;\-* #,##0.00_-;_-* &quot;-&quot;??_-;_-@_-"/>
  </numFmts>
  <fonts count="4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theme="0"/>
      <name val="宋体"/>
      <charset val="134"/>
    </font>
    <font>
      <sz val="9"/>
      <color theme="1"/>
      <name val="宋体"/>
      <charset val="134"/>
    </font>
    <font>
      <sz val="9"/>
      <color theme="0"/>
      <name val="Arial Narrow"/>
      <family val="2"/>
      <charset val="0"/>
    </font>
    <font>
      <b/>
      <sz val="9"/>
      <color theme="1"/>
      <name val="宋体"/>
      <charset val="134"/>
    </font>
    <font>
      <sz val="9"/>
      <color theme="1"/>
      <name val="Arial Narrow"/>
      <family val="2"/>
      <charset val="0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  <scheme val="minor"/>
    </font>
    <font>
      <sz val="9"/>
      <color indexed="8"/>
      <name val="宋体"/>
      <charset val="134"/>
    </font>
    <font>
      <sz val="9"/>
      <name val="Arial Narrow"/>
      <family val="2"/>
      <charset val="0"/>
    </font>
    <font>
      <sz val="9"/>
      <name val="宋体"/>
      <charset val="134"/>
      <scheme val="minor"/>
    </font>
    <font>
      <b/>
      <sz val="9"/>
      <color rgb="FF4A33F5"/>
      <name val="宋体"/>
      <charset val="134"/>
    </font>
    <font>
      <b/>
      <sz val="9"/>
      <color theme="0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b/>
      <u/>
      <sz val="12"/>
      <color indexed="10"/>
      <name val="宋体"/>
      <charset val="134"/>
    </font>
    <font>
      <b/>
      <u/>
      <sz val="14"/>
      <name val="新宋体"/>
      <family val="3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family val="2"/>
      <charset val="0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/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6" borderId="13" applyNumberFormat="0" applyFont="0" applyAlignment="0" applyProtection="0">
      <alignment vertical="center"/>
    </xf>
    <xf numFmtId="0" fontId="35" fillId="0" borderId="0"/>
    <xf numFmtId="0" fontId="23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43" fontId="34" fillId="0" borderId="0" applyFont="0" applyFill="0" applyBorder="0" applyAlignment="0" applyProtection="0"/>
    <xf numFmtId="0" fontId="42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41" fillId="37" borderId="17" applyNumberFormat="0" applyAlignment="0" applyProtection="0">
      <alignment vertical="center"/>
    </xf>
    <xf numFmtId="0" fontId="32" fillId="0" borderId="0"/>
    <xf numFmtId="0" fontId="22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177" fontId="1" fillId="2" borderId="0" xfId="11" applyNumberFormat="1" applyFont="1" applyFill="1" applyProtection="1">
      <protection locked="0"/>
    </xf>
    <xf numFmtId="177" fontId="2" fillId="2" borderId="0" xfId="11" applyNumberFormat="1" applyFont="1" applyFill="1" applyProtection="1">
      <protection locked="0"/>
    </xf>
    <xf numFmtId="177" fontId="3" fillId="2" borderId="0" xfId="11" applyNumberFormat="1" applyFont="1" applyFill="1" applyProtection="1">
      <protection locked="0"/>
    </xf>
    <xf numFmtId="177" fontId="4" fillId="3" borderId="1" xfId="11" applyNumberFormat="1" applyFont="1" applyFill="1" applyBorder="1" applyAlignment="1" applyProtection="1">
      <alignment horizontal="center" vertical="center"/>
    </xf>
    <xf numFmtId="177" fontId="5" fillId="4" borderId="2" xfId="11" applyNumberFormat="1" applyFont="1" applyFill="1" applyBorder="1" applyAlignment="1" applyProtection="1">
      <alignment horizontal="center" vertical="center"/>
    </xf>
    <xf numFmtId="177" fontId="6" fillId="3" borderId="1" xfId="11" applyNumberFormat="1" applyFont="1" applyFill="1" applyBorder="1" applyAlignment="1" applyProtection="1">
      <alignment horizontal="center" vertical="center"/>
    </xf>
    <xf numFmtId="177" fontId="4" fillId="3" borderId="2" xfId="11" applyNumberFormat="1" applyFont="1" applyFill="1" applyBorder="1" applyAlignment="1" applyProtection="1">
      <alignment horizontal="center" vertical="center" wrapText="1"/>
    </xf>
    <xf numFmtId="177" fontId="4" fillId="3" borderId="3" xfId="11" applyNumberFormat="1" applyFont="1" applyFill="1" applyBorder="1" applyAlignment="1" applyProtection="1">
      <alignment horizontal="center" vertical="center" wrapText="1"/>
    </xf>
    <xf numFmtId="177" fontId="7" fillId="4" borderId="1" xfId="11" applyNumberFormat="1" applyFont="1" applyFill="1" applyBorder="1" applyAlignment="1" applyProtection="1">
      <alignment horizontal="left" vertical="top" wrapText="1"/>
    </xf>
    <xf numFmtId="176" fontId="8" fillId="4" borderId="1" xfId="11" applyNumberFormat="1" applyFont="1" applyFill="1" applyBorder="1" applyAlignment="1" applyProtection="1">
      <alignment horizontal="center" vertical="center"/>
    </xf>
    <xf numFmtId="43" fontId="9" fillId="4" borderId="2" xfId="22" applyNumberFormat="1" applyFont="1" applyFill="1" applyBorder="1" applyAlignment="1" applyProtection="1">
      <alignment horizontal="center" vertical="center" shrinkToFit="1"/>
    </xf>
    <xf numFmtId="43" fontId="9" fillId="4" borderId="3" xfId="22" applyNumberFormat="1" applyFont="1" applyFill="1" applyBorder="1" applyAlignment="1" applyProtection="1">
      <alignment horizontal="center" vertical="center" shrinkToFit="1"/>
    </xf>
    <xf numFmtId="177" fontId="4" fillId="3" borderId="1" xfId="11" applyNumberFormat="1" applyFont="1" applyFill="1" applyBorder="1" applyAlignment="1" applyProtection="1">
      <alignment horizontal="left" vertical="top" wrapText="1"/>
    </xf>
    <xf numFmtId="176" fontId="6" fillId="3" borderId="1" xfId="11" applyNumberFormat="1" applyFont="1" applyFill="1" applyBorder="1" applyAlignment="1" applyProtection="1">
      <alignment horizontal="center" vertical="center"/>
    </xf>
    <xf numFmtId="43" fontId="10" fillId="3" borderId="2" xfId="22" applyNumberFormat="1" applyFont="1" applyFill="1" applyBorder="1" applyAlignment="1" applyProtection="1">
      <alignment horizontal="center" vertical="center" shrinkToFit="1"/>
    </xf>
    <xf numFmtId="43" fontId="10" fillId="3" borderId="3" xfId="22" applyNumberFormat="1" applyFont="1" applyFill="1" applyBorder="1" applyAlignment="1" applyProtection="1">
      <alignment horizontal="center" vertical="center" shrinkToFit="1"/>
    </xf>
    <xf numFmtId="0" fontId="11" fillId="2" borderId="4" xfId="11" applyFont="1" applyFill="1" applyBorder="1" applyAlignment="1" applyProtection="1">
      <alignment horizontal="left" vertical="center" wrapText="1"/>
    </xf>
    <xf numFmtId="176" fontId="12" fillId="2" borderId="1" xfId="11" applyNumberFormat="1" applyFont="1" applyFill="1" applyBorder="1" applyAlignment="1" applyProtection="1">
      <alignment horizontal="center" vertical="center"/>
    </xf>
    <xf numFmtId="43" fontId="13" fillId="2" borderId="2" xfId="22" applyNumberFormat="1" applyFont="1" applyFill="1" applyBorder="1" applyAlignment="1" applyProtection="1">
      <alignment horizontal="center" vertical="center" shrinkToFit="1"/>
    </xf>
    <xf numFmtId="43" fontId="13" fillId="2" borderId="3" xfId="22" applyNumberFormat="1" applyFont="1" applyFill="1" applyBorder="1" applyAlignment="1" applyProtection="1">
      <alignment horizontal="center" vertical="center" shrinkToFit="1"/>
    </xf>
    <xf numFmtId="0" fontId="2" fillId="2" borderId="1" xfId="11" applyFont="1" applyFill="1" applyBorder="1" applyAlignment="1" applyProtection="1">
      <alignment horizontal="left" vertical="center" wrapText="1"/>
    </xf>
    <xf numFmtId="0" fontId="14" fillId="2" borderId="1" xfId="11" applyFont="1" applyFill="1" applyBorder="1" applyAlignment="1" applyProtection="1">
      <alignment horizontal="left" vertical="center" wrapText="1"/>
    </xf>
    <xf numFmtId="0" fontId="2" fillId="2" borderId="0" xfId="11" applyFont="1" applyFill="1" applyAlignment="1" applyProtection="1">
      <alignment horizontal="left" vertical="center"/>
    </xf>
    <xf numFmtId="177" fontId="15" fillId="3" borderId="1" xfId="11" applyNumberFormat="1" applyFont="1" applyFill="1" applyBorder="1" applyAlignment="1" applyProtection="1">
      <alignment horizontal="left" vertical="top" wrapText="1"/>
    </xf>
    <xf numFmtId="0" fontId="16" fillId="2" borderId="4" xfId="11" applyFont="1" applyFill="1" applyBorder="1" applyAlignment="1" applyProtection="1">
      <alignment horizontal="left" vertical="center" wrapText="1"/>
    </xf>
    <xf numFmtId="177" fontId="4" fillId="3" borderId="1" xfId="11" applyNumberFormat="1" applyFont="1" applyFill="1" applyBorder="1" applyAlignment="1" applyProtection="1">
      <alignment vertical="top" wrapText="1"/>
    </xf>
    <xf numFmtId="177" fontId="2" fillId="2" borderId="1" xfId="11" applyNumberFormat="1" applyFont="1" applyFill="1" applyBorder="1" applyAlignment="1" applyProtection="1">
      <alignment horizontal="left" vertical="top" wrapText="1"/>
    </xf>
    <xf numFmtId="177" fontId="16" fillId="2" borderId="1" xfId="11" applyNumberFormat="1" applyFont="1" applyFill="1" applyBorder="1" applyAlignment="1" applyProtection="1">
      <alignment horizontal="left" vertical="top" wrapText="1"/>
    </xf>
    <xf numFmtId="43" fontId="13" fillId="5" borderId="2" xfId="22" applyNumberFormat="1" applyFont="1" applyFill="1" applyBorder="1" applyAlignment="1" applyProtection="1">
      <alignment horizontal="center" vertical="center" shrinkToFit="1"/>
    </xf>
    <xf numFmtId="43" fontId="13" fillId="5" borderId="3" xfId="22" applyNumberFormat="1" applyFont="1" applyFill="1" applyBorder="1" applyAlignment="1" applyProtection="1">
      <alignment horizontal="center" vertical="center" shrinkToFit="1"/>
    </xf>
    <xf numFmtId="177" fontId="2" fillId="2" borderId="1" xfId="11" applyNumberFormat="1" applyFont="1" applyFill="1" applyBorder="1" applyAlignment="1" applyProtection="1">
      <alignment horizontal="left"/>
    </xf>
    <xf numFmtId="0" fontId="2" fillId="2" borderId="0" xfId="15" applyFont="1" applyFill="1" applyAlignment="1" applyProtection="1">
      <alignment vertical="center"/>
      <protection locked="0"/>
    </xf>
    <xf numFmtId="0" fontId="2" fillId="2" borderId="0" xfId="15" applyFont="1" applyFill="1" applyAlignment="1" applyProtection="1">
      <alignment vertical="center" wrapText="1"/>
      <protection locked="0"/>
    </xf>
    <xf numFmtId="0" fontId="17" fillId="2" borderId="0" xfId="15" applyFont="1" applyFill="1" applyAlignment="1" applyProtection="1">
      <alignment vertical="center"/>
      <protection locked="0"/>
    </xf>
    <xf numFmtId="43" fontId="2" fillId="2" borderId="0" xfId="22" applyNumberFormat="1" applyFont="1" applyFill="1" applyAlignment="1" applyProtection="1">
      <alignment vertical="center"/>
      <protection locked="0"/>
    </xf>
    <xf numFmtId="0" fontId="18" fillId="0" borderId="0" xfId="10" applyFont="1" applyAlignment="1" applyProtection="1">
      <alignment vertical="center"/>
    </xf>
    <xf numFmtId="0" fontId="19" fillId="0" borderId="5" xfId="30" applyFont="1" applyBorder="1" applyAlignment="1" applyProtection="1">
      <alignment vertical="center"/>
    </xf>
    <xf numFmtId="0" fontId="19" fillId="0" borderId="5" xfId="30" applyFont="1" applyBorder="1" applyAlignment="1" applyProtection="1">
      <alignment horizontal="center" vertical="center"/>
    </xf>
    <xf numFmtId="178" fontId="4" fillId="3" borderId="1" xfId="15" applyNumberFormat="1" applyFont="1" applyFill="1" applyBorder="1" applyAlignment="1" applyProtection="1">
      <alignment horizontal="center" vertical="center" wrapText="1"/>
    </xf>
    <xf numFmtId="179" fontId="4" fillId="3" borderId="1" xfId="15" applyNumberFormat="1" applyFont="1" applyFill="1" applyBorder="1" applyAlignment="1" applyProtection="1">
      <alignment horizontal="center" vertical="center" wrapText="1"/>
    </xf>
    <xf numFmtId="43" fontId="4" fillId="3" borderId="1" xfId="22" applyNumberFormat="1" applyFont="1" applyFill="1" applyBorder="1" applyAlignment="1" applyProtection="1">
      <alignment horizontal="center" vertical="center" wrapText="1"/>
    </xf>
    <xf numFmtId="178" fontId="4" fillId="3" borderId="3" xfId="15" applyNumberFormat="1" applyFont="1" applyFill="1" applyBorder="1" applyAlignment="1" applyProtection="1">
      <alignment horizontal="center" vertical="center" wrapText="1"/>
    </xf>
    <xf numFmtId="0" fontId="2" fillId="2" borderId="6" xfId="15" applyFont="1" applyFill="1" applyBorder="1" applyAlignment="1" applyProtection="1">
      <alignment horizontal="left" vertical="center" wrapText="1"/>
    </xf>
    <xf numFmtId="179" fontId="2" fillId="2" borderId="6" xfId="15" applyNumberFormat="1" applyFont="1" applyFill="1" applyBorder="1" applyAlignment="1" applyProtection="1">
      <alignment horizontal="center" vertical="center"/>
    </xf>
    <xf numFmtId="43" fontId="2" fillId="2" borderId="6" xfId="15" applyNumberFormat="1" applyFont="1" applyFill="1" applyBorder="1" applyAlignment="1" applyProtection="1">
      <alignment horizontal="center" vertical="center"/>
    </xf>
    <xf numFmtId="43" fontId="2" fillId="2" borderId="6" xfId="22" applyNumberFormat="1" applyFont="1" applyFill="1" applyBorder="1" applyAlignment="1" applyProtection="1">
      <alignment horizontal="right" vertical="center" shrinkToFit="1"/>
    </xf>
    <xf numFmtId="0" fontId="2" fillId="2" borderId="7" xfId="15" applyFont="1" applyFill="1" applyBorder="1" applyAlignment="1" applyProtection="1">
      <alignment horizontal="left" vertical="center" wrapText="1"/>
    </xf>
    <xf numFmtId="0" fontId="2" fillId="2" borderId="1" xfId="15" applyFont="1" applyFill="1" applyBorder="1" applyAlignment="1" applyProtection="1">
      <alignment horizontal="left" vertical="center" wrapText="1" indent="1"/>
    </xf>
    <xf numFmtId="179" fontId="2" fillId="2" borderId="1" xfId="15" applyNumberFormat="1" applyFont="1" applyFill="1" applyBorder="1" applyAlignment="1" applyProtection="1">
      <alignment horizontal="center" vertical="center"/>
    </xf>
    <xf numFmtId="43" fontId="2" fillId="2" borderId="1" xfId="22" applyNumberFormat="1" applyFont="1" applyFill="1" applyBorder="1" applyAlignment="1" applyProtection="1">
      <alignment horizontal="center" vertical="center" shrinkToFit="1"/>
    </xf>
    <xf numFmtId="43" fontId="2" fillId="2" borderId="1" xfId="22" applyNumberFormat="1" applyFont="1" applyFill="1" applyBorder="1" applyAlignment="1" applyProtection="1">
      <alignment horizontal="right" vertical="center" shrinkToFit="1"/>
    </xf>
    <xf numFmtId="0" fontId="2" fillId="2" borderId="3" xfId="15" applyFont="1" applyFill="1" applyBorder="1" applyAlignment="1" applyProtection="1">
      <alignment horizontal="left" vertical="center" wrapText="1" indent="1"/>
    </xf>
    <xf numFmtId="43" fontId="2" fillId="2" borderId="1" xfId="22" applyNumberFormat="1" applyFont="1" applyFill="1" applyBorder="1" applyAlignment="1" applyProtection="1">
      <alignment horizontal="center" shrinkToFit="1"/>
    </xf>
    <xf numFmtId="0" fontId="2" fillId="2" borderId="1" xfId="15" applyFont="1" applyFill="1" applyBorder="1" applyAlignment="1" applyProtection="1">
      <alignment vertical="center" wrapText="1"/>
    </xf>
    <xf numFmtId="0" fontId="2" fillId="2" borderId="3" xfId="15" applyFont="1" applyFill="1" applyBorder="1" applyAlignment="1" applyProtection="1">
      <alignment vertical="center" wrapText="1"/>
    </xf>
    <xf numFmtId="178" fontId="2" fillId="6" borderId="8" xfId="15" applyNumberFormat="1" applyFont="1" applyFill="1" applyBorder="1" applyAlignment="1" applyProtection="1">
      <alignment horizontal="left" vertical="center"/>
    </xf>
    <xf numFmtId="179" fontId="2" fillId="6" borderId="6" xfId="15" applyNumberFormat="1" applyFont="1" applyFill="1" applyBorder="1" applyAlignment="1" applyProtection="1">
      <alignment horizontal="center" vertical="center"/>
    </xf>
    <xf numFmtId="43" fontId="2" fillId="6" borderId="1" xfId="22" applyNumberFormat="1" applyFont="1" applyFill="1" applyBorder="1" applyAlignment="1" applyProtection="1">
      <alignment horizontal="center" vertical="center" shrinkToFit="1"/>
    </xf>
    <xf numFmtId="0" fontId="2" fillId="6" borderId="9" xfId="15" applyFont="1" applyFill="1" applyBorder="1" applyAlignment="1" applyProtection="1">
      <alignment horizontal="left" vertical="center" wrapText="1"/>
    </xf>
    <xf numFmtId="179" fontId="2" fillId="6" borderId="1" xfId="15" applyNumberFormat="1" applyFont="1" applyFill="1" applyBorder="1" applyAlignment="1" applyProtection="1">
      <alignment horizontal="center" vertical="center"/>
    </xf>
    <xf numFmtId="178" fontId="2" fillId="2" borderId="8" xfId="15" applyNumberFormat="1" applyFont="1" applyFill="1" applyBorder="1" applyAlignment="1" applyProtection="1">
      <alignment horizontal="left" vertical="center"/>
    </xf>
    <xf numFmtId="178" fontId="2" fillId="2" borderId="6" xfId="15" applyNumberFormat="1" applyFont="1" applyFill="1" applyBorder="1" applyAlignment="1" applyProtection="1">
      <alignment horizontal="left" vertical="center"/>
    </xf>
    <xf numFmtId="0" fontId="2" fillId="2" borderId="7" xfId="15" applyFont="1" applyFill="1" applyBorder="1" applyAlignment="1" applyProtection="1">
      <alignment horizontal="left" vertical="top" wrapText="1"/>
    </xf>
    <xf numFmtId="0" fontId="2" fillId="2" borderId="1" xfId="15" applyFont="1" applyFill="1" applyBorder="1" applyAlignment="1" applyProtection="1">
      <alignment horizontal="left" vertical="top" wrapText="1" indent="1"/>
    </xf>
    <xf numFmtId="0" fontId="2" fillId="2" borderId="3" xfId="15" applyFont="1" applyFill="1" applyBorder="1" applyAlignment="1" applyProtection="1">
      <alignment horizontal="left" vertical="top" wrapText="1" indent="1"/>
    </xf>
    <xf numFmtId="179" fontId="2" fillId="2" borderId="8" xfId="15" applyNumberFormat="1" applyFont="1" applyFill="1" applyBorder="1" applyAlignment="1" applyProtection="1">
      <alignment horizontal="center" vertical="center"/>
    </xf>
    <xf numFmtId="43" fontId="2" fillId="2" borderId="8" xfId="22" applyNumberFormat="1" applyFont="1" applyFill="1" applyBorder="1" applyAlignment="1" applyProtection="1">
      <alignment horizontal="center" vertical="center" shrinkToFit="1"/>
    </xf>
    <xf numFmtId="43" fontId="2" fillId="2" borderId="8" xfId="22" applyNumberFormat="1" applyFont="1" applyFill="1" applyBorder="1" applyAlignment="1" applyProtection="1">
      <alignment horizontal="right" vertical="center" shrinkToFit="1"/>
    </xf>
    <xf numFmtId="43" fontId="2" fillId="2" borderId="6" xfId="22" applyNumberFormat="1" applyFont="1" applyFill="1" applyBorder="1" applyAlignment="1" applyProtection="1">
      <alignment horizontal="center" vertical="center" shrinkToFit="1"/>
    </xf>
    <xf numFmtId="178" fontId="2" fillId="2" borderId="3" xfId="15" applyNumberFormat="1" applyFont="1" applyFill="1" applyBorder="1" applyAlignment="1" applyProtection="1">
      <alignment horizontal="left" vertical="center" indent="1"/>
    </xf>
    <xf numFmtId="0" fontId="2" fillId="6" borderId="3" xfId="15" applyFont="1" applyFill="1" applyBorder="1" applyAlignment="1" applyProtection="1">
      <alignment vertical="top" wrapText="1"/>
    </xf>
    <xf numFmtId="0" fontId="1" fillId="6" borderId="3" xfId="15" applyFont="1" applyFill="1" applyBorder="1" applyAlignment="1" applyProtection="1">
      <alignment vertical="top" wrapText="1"/>
    </xf>
    <xf numFmtId="0" fontId="2" fillId="2" borderId="3" xfId="15" applyFont="1" applyFill="1" applyBorder="1" applyAlignment="1" applyProtection="1">
      <alignment horizontal="left" vertical="top" wrapText="1"/>
    </xf>
    <xf numFmtId="0" fontId="2" fillId="2" borderId="1" xfId="15" applyFont="1" applyFill="1" applyBorder="1" applyAlignment="1" applyProtection="1">
      <alignment vertical="top" wrapText="1"/>
    </xf>
    <xf numFmtId="0" fontId="2" fillId="2" borderId="3" xfId="15" applyFont="1" applyFill="1" applyBorder="1" applyAlignment="1" applyProtection="1">
      <alignment horizontal="center" vertical="top" wrapText="1"/>
    </xf>
    <xf numFmtId="0" fontId="2" fillId="2" borderId="3" xfId="15" applyFont="1" applyFill="1" applyBorder="1" applyAlignment="1" applyProtection="1">
      <alignment vertical="top" wrapText="1"/>
    </xf>
    <xf numFmtId="0" fontId="2" fillId="6" borderId="1" xfId="15" applyFont="1" applyFill="1" applyBorder="1" applyAlignment="1" applyProtection="1">
      <alignment vertical="top" wrapText="1"/>
    </xf>
    <xf numFmtId="0" fontId="1" fillId="6" borderId="3" xfId="15" applyFont="1" applyFill="1" applyBorder="1" applyAlignment="1" applyProtection="1">
      <alignment horizontal="left" vertical="top" wrapText="1"/>
    </xf>
    <xf numFmtId="0" fontId="15" fillId="7" borderId="1" xfId="15" applyFont="1" applyFill="1" applyBorder="1" applyAlignment="1" applyProtection="1">
      <alignment vertical="top" wrapText="1"/>
    </xf>
    <xf numFmtId="179" fontId="4" fillId="7" borderId="1" xfId="15" applyNumberFormat="1" applyFont="1" applyFill="1" applyBorder="1" applyAlignment="1" applyProtection="1">
      <alignment horizontal="center" vertical="center"/>
    </xf>
    <xf numFmtId="43" fontId="4" fillId="7" borderId="1" xfId="22" applyNumberFormat="1" applyFont="1" applyFill="1" applyBorder="1" applyAlignment="1" applyProtection="1">
      <alignment horizontal="center" vertical="center" shrinkToFit="1"/>
    </xf>
    <xf numFmtId="0" fontId="15" fillId="7" borderId="3" xfId="15" applyFont="1" applyFill="1" applyBorder="1" applyAlignment="1" applyProtection="1">
      <alignment horizontal="left" vertical="top" wrapText="1"/>
    </xf>
    <xf numFmtId="0" fontId="17" fillId="2" borderId="0" xfId="15" applyFont="1" applyFill="1" applyAlignment="1" applyProtection="1">
      <alignment vertical="center"/>
    </xf>
    <xf numFmtId="43" fontId="17" fillId="2" borderId="0" xfId="22" applyNumberFormat="1" applyFont="1" applyFill="1" applyAlignment="1" applyProtection="1">
      <alignment vertical="center"/>
    </xf>
    <xf numFmtId="0" fontId="17" fillId="2" borderId="0" xfId="15" applyFont="1" applyFill="1" applyAlignment="1" applyProtection="1">
      <alignment horizontal="center" vertical="center"/>
    </xf>
    <xf numFmtId="43" fontId="17" fillId="2" borderId="0" xfId="15" applyNumberFormat="1" applyFont="1" applyFill="1" applyAlignment="1" applyProtection="1">
      <alignment vertical="center"/>
      <protection locked="0"/>
    </xf>
    <xf numFmtId="180" fontId="2" fillId="2" borderId="0" xfId="15" applyNumberFormat="1" applyFont="1" applyFill="1" applyAlignment="1" applyProtection="1">
      <alignment vertical="center"/>
      <protection locked="0"/>
    </xf>
    <xf numFmtId="43" fontId="2" fillId="2" borderId="0" xfId="15" applyNumberFormat="1" applyFont="1" applyFill="1" applyAlignment="1" applyProtection="1">
      <alignment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常规_集团统一报表格式（前面七张，其他同以前）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千位分隔 7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年度计划表格1128-财务修改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34920;1&#65306;202111&#28248;&#28525;&#22823;&#27721;&#22478;&#38215;&#25237;&#36164;&#26377;&#38480;&#20844;&#21496;&#31649;&#29702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清单目录"/>
      <sheetName val="编制说明"/>
      <sheetName val="项目开发基本情况"/>
      <sheetName val="勾稽关系检查"/>
      <sheetName val="利息检查"/>
      <sheetName val="集团综合账往来利息明细"/>
      <sheetName val="NC资产负债表"/>
      <sheetName val="资产负债表调整数"/>
      <sheetName val="本月资产负债表"/>
      <sheetName val="NC利润表"/>
      <sheetName val="利润表调整数"/>
      <sheetName val="利润表"/>
      <sheetName val="分项目利润核算"/>
      <sheetName val="附注"/>
      <sheetName val="个人明细往来表"/>
      <sheetName val="四项费用附注表"/>
      <sheetName val="预估成本计算表"/>
      <sheetName val="现金流量表(管理） "/>
      <sheetName val="分项目现金流量表（管理）"/>
      <sheetName val="现金流量表（财务）"/>
      <sheetName val="关键指标考核表"/>
      <sheetName val="各项奖金明细表"/>
      <sheetName val="应收账款账龄情况表"/>
      <sheetName val="销售收入情况明细表"/>
      <sheetName val="月度税费缴纳表"/>
      <sheetName val="销售回款情况明细表"/>
      <sheetName val="存量资产明细情况表"/>
      <sheetName val="成本核算明细汇总表"/>
      <sheetName val="土地资产明细情况表"/>
      <sheetName val="BT投资与政府借支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B16">
            <v>30739127.76</v>
          </cell>
        </row>
        <row r="16">
          <cell r="G16">
            <v>19373921.65</v>
          </cell>
        </row>
        <row r="32">
          <cell r="B32">
            <v>0</v>
          </cell>
        </row>
        <row r="32">
          <cell r="G32">
            <v>0</v>
          </cell>
        </row>
        <row r="48">
          <cell r="B48">
            <v>0</v>
          </cell>
        </row>
        <row r="48">
          <cell r="G48">
            <v>0</v>
          </cell>
        </row>
        <row r="81">
          <cell r="B81">
            <v>0</v>
          </cell>
        </row>
        <row r="81">
          <cell r="G81">
            <v>0</v>
          </cell>
        </row>
        <row r="82">
          <cell r="B82">
            <v>0</v>
          </cell>
        </row>
        <row r="82">
          <cell r="G82">
            <v>0</v>
          </cell>
        </row>
        <row r="351">
          <cell r="B351">
            <v>-9382822.4</v>
          </cell>
        </row>
        <row r="351">
          <cell r="G351">
            <v>-2781134.86</v>
          </cell>
        </row>
        <row r="352">
          <cell r="B352">
            <v>9387410.15</v>
          </cell>
        </row>
        <row r="352">
          <cell r="G352">
            <v>2845723.18</v>
          </cell>
        </row>
        <row r="357">
          <cell r="G357">
            <v>0</v>
          </cell>
        </row>
        <row r="358">
          <cell r="G358">
            <v>0</v>
          </cell>
        </row>
        <row r="359">
          <cell r="G359">
            <v>0</v>
          </cell>
        </row>
        <row r="366">
          <cell r="G366">
            <v>0</v>
          </cell>
        </row>
        <row r="380">
          <cell r="B380">
            <v>0</v>
          </cell>
        </row>
        <row r="380">
          <cell r="G380">
            <v>0</v>
          </cell>
        </row>
        <row r="510">
          <cell r="B510">
            <v>7909646.08</v>
          </cell>
        </row>
        <row r="510">
          <cell r="G510">
            <v>8075071.59</v>
          </cell>
        </row>
        <row r="511">
          <cell r="B511">
            <v>235243.35</v>
          </cell>
        </row>
        <row r="511">
          <cell r="G511">
            <v>578547.39</v>
          </cell>
        </row>
        <row r="530">
          <cell r="B530">
            <v>896529379.59</v>
          </cell>
        </row>
        <row r="530">
          <cell r="G530">
            <v>1002832410.34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32">
          <cell r="B632">
            <v>0</v>
          </cell>
        </row>
        <row r="632">
          <cell r="G632">
            <v>0</v>
          </cell>
        </row>
        <row r="645">
          <cell r="B645">
            <v>0</v>
          </cell>
        </row>
        <row r="645">
          <cell r="G645">
            <v>0</v>
          </cell>
        </row>
        <row r="658">
          <cell r="B658">
            <v>0</v>
          </cell>
        </row>
        <row r="658">
          <cell r="G658">
            <v>0</v>
          </cell>
        </row>
        <row r="672">
          <cell r="B672">
            <v>0</v>
          </cell>
        </row>
        <row r="672">
          <cell r="G672">
            <v>0</v>
          </cell>
        </row>
        <row r="685">
          <cell r="B685">
            <v>0</v>
          </cell>
        </row>
        <row r="685">
          <cell r="G685">
            <v>0</v>
          </cell>
        </row>
        <row r="686">
          <cell r="B686">
            <v>0</v>
          </cell>
        </row>
        <row r="686">
          <cell r="G686">
            <v>0</v>
          </cell>
        </row>
        <row r="701">
          <cell r="B701">
            <v>87431.46</v>
          </cell>
        </row>
        <row r="701">
          <cell r="G701">
            <v>73563.65</v>
          </cell>
        </row>
        <row r="713">
          <cell r="B713">
            <v>0</v>
          </cell>
        </row>
        <row r="713">
          <cell r="G713">
            <v>0</v>
          </cell>
        </row>
        <row r="726">
          <cell r="B726">
            <v>0</v>
          </cell>
        </row>
        <row r="740">
          <cell r="B740">
            <v>0</v>
          </cell>
        </row>
        <row r="740">
          <cell r="G740">
            <v>0</v>
          </cell>
        </row>
        <row r="754">
          <cell r="B754">
            <v>0</v>
          </cell>
        </row>
        <row r="754">
          <cell r="G754">
            <v>0</v>
          </cell>
        </row>
        <row r="767">
          <cell r="B767">
            <v>0</v>
          </cell>
        </row>
        <row r="767">
          <cell r="G767">
            <v>0</v>
          </cell>
        </row>
        <row r="778">
          <cell r="B778">
            <v>0</v>
          </cell>
        </row>
        <row r="778">
          <cell r="G778">
            <v>0</v>
          </cell>
        </row>
        <row r="791">
          <cell r="B791">
            <v>0</v>
          </cell>
        </row>
        <row r="791">
          <cell r="G791">
            <v>0</v>
          </cell>
        </row>
        <row r="810">
          <cell r="B810">
            <v>4785000</v>
          </cell>
        </row>
        <row r="810">
          <cell r="G810">
            <v>7169000</v>
          </cell>
        </row>
        <row r="948">
          <cell r="B948">
            <v>0</v>
          </cell>
        </row>
        <row r="948">
          <cell r="G948">
            <v>0</v>
          </cell>
        </row>
        <row r="949">
          <cell r="B949">
            <v>0</v>
          </cell>
        </row>
        <row r="949">
          <cell r="G949">
            <v>0</v>
          </cell>
        </row>
        <row r="965">
          <cell r="B965">
            <v>266206420</v>
          </cell>
        </row>
        <row r="965">
          <cell r="G965">
            <v>437869596.05</v>
          </cell>
        </row>
        <row r="966">
          <cell r="B966">
            <v>0</v>
          </cell>
        </row>
        <row r="966">
          <cell r="G966">
            <v>0</v>
          </cell>
        </row>
        <row r="982">
          <cell r="B982">
            <v>294903.1</v>
          </cell>
        </row>
        <row r="982">
          <cell r="G982">
            <v>218579.58</v>
          </cell>
        </row>
        <row r="1031">
          <cell r="B1031">
            <v>-19569436.75</v>
          </cell>
        </row>
        <row r="1031">
          <cell r="G1031">
            <v>-33555736.86</v>
          </cell>
        </row>
        <row r="1044">
          <cell r="B1044">
            <v>0</v>
          </cell>
        </row>
        <row r="1044">
          <cell r="G1044">
            <v>0</v>
          </cell>
        </row>
        <row r="1170">
          <cell r="B1170">
            <v>405420772.52</v>
          </cell>
        </row>
        <row r="1170">
          <cell r="G1170">
            <v>392805786.05</v>
          </cell>
        </row>
        <row r="1171">
          <cell r="B1171">
            <v>0</v>
          </cell>
        </row>
        <row r="1171">
          <cell r="G1171">
            <v>0</v>
          </cell>
        </row>
        <row r="1183">
          <cell r="B1183">
            <v>203180000</v>
          </cell>
        </row>
        <row r="1183">
          <cell r="G1183">
            <v>161580000</v>
          </cell>
        </row>
        <row r="1197">
          <cell r="B1197">
            <v>0</v>
          </cell>
        </row>
        <row r="1197">
          <cell r="G1197">
            <v>0</v>
          </cell>
        </row>
        <row r="1208">
          <cell r="B1208">
            <v>0</v>
          </cell>
        </row>
        <row r="1208">
          <cell r="G1208">
            <v>0</v>
          </cell>
        </row>
        <row r="1209">
          <cell r="B1209">
            <v>0</v>
          </cell>
        </row>
        <row r="1209">
          <cell r="G1209">
            <v>0</v>
          </cell>
        </row>
        <row r="1220">
          <cell r="B1220">
            <v>0</v>
          </cell>
        </row>
        <row r="1220">
          <cell r="G1220">
            <v>0</v>
          </cell>
        </row>
        <row r="1230">
          <cell r="B1230">
            <v>0</v>
          </cell>
        </row>
        <row r="1230">
          <cell r="G1230">
            <v>0</v>
          </cell>
        </row>
        <row r="1242">
          <cell r="B1242">
            <v>0</v>
          </cell>
        </row>
        <row r="1242">
          <cell r="G1242">
            <v>0</v>
          </cell>
        </row>
        <row r="1254">
          <cell r="B1254">
            <v>0</v>
          </cell>
        </row>
        <row r="1254">
          <cell r="G1254">
            <v>0</v>
          </cell>
        </row>
        <row r="1265">
          <cell r="B1265">
            <v>100000000</v>
          </cell>
        </row>
        <row r="1265">
          <cell r="G1265">
            <v>100000000</v>
          </cell>
        </row>
        <row r="1276">
          <cell r="B1276">
            <v>0</v>
          </cell>
        </row>
        <row r="1276">
          <cell r="G1276">
            <v>0</v>
          </cell>
        </row>
        <row r="1285">
          <cell r="B1285">
            <v>0</v>
          </cell>
        </row>
        <row r="1285">
          <cell r="G1285">
            <v>0</v>
          </cell>
        </row>
        <row r="1296">
          <cell r="B1296">
            <v>0</v>
          </cell>
        </row>
        <row r="1296">
          <cell r="G1296">
            <v>0</v>
          </cell>
        </row>
        <row r="1306">
          <cell r="B1306">
            <v>-34434896.38</v>
          </cell>
        </row>
        <row r="1306">
          <cell r="G1306">
            <v>-38513392.45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K9" sqref="K9"/>
    </sheetView>
  </sheetViews>
  <sheetFormatPr defaultColWidth="10" defaultRowHeight="10.8"/>
  <cols>
    <col min="1" max="1" width="20.1388888888889" style="32" customWidth="1"/>
    <col min="2" max="2" width="3.88888888888889" style="32" customWidth="1"/>
    <col min="3" max="3" width="19.3055555555556" style="32" customWidth="1"/>
    <col min="4" max="4" width="21.6666666666667" style="35" customWidth="1"/>
    <col min="5" max="5" width="24.5833333333333" style="32" customWidth="1"/>
    <col min="6" max="6" width="4.44444444444444" style="32" customWidth="1"/>
    <col min="7" max="7" width="18.8888888888889" style="32" customWidth="1"/>
    <col min="8" max="8" width="22.2222222222222" style="32" customWidth="1"/>
    <col min="9" max="9" width="17.5" style="32" customWidth="1"/>
    <col min="10" max="16384" width="10" style="32"/>
  </cols>
  <sheetData>
    <row r="1" s="32" customFormat="1" ht="23.25" customHeight="1" spans="1:8">
      <c r="A1" s="36" t="s">
        <v>0</v>
      </c>
      <c r="B1" s="37"/>
      <c r="C1" s="38" t="s">
        <v>1</v>
      </c>
      <c r="D1" s="38"/>
      <c r="E1" s="38"/>
      <c r="F1" s="38"/>
      <c r="G1" s="38"/>
      <c r="H1" s="38"/>
    </row>
    <row r="2" s="33" customFormat="1" ht="23.25" customHeight="1" spans="1:8">
      <c r="A2" s="39" t="s">
        <v>2</v>
      </c>
      <c r="B2" s="40" t="s">
        <v>3</v>
      </c>
      <c r="C2" s="40" t="s">
        <v>4</v>
      </c>
      <c r="D2" s="41" t="s">
        <v>5</v>
      </c>
      <c r="E2" s="42" t="s">
        <v>6</v>
      </c>
      <c r="F2" s="39" t="s">
        <v>3</v>
      </c>
      <c r="G2" s="40" t="s">
        <v>4</v>
      </c>
      <c r="H2" s="41" t="s">
        <v>5</v>
      </c>
    </row>
    <row r="3" s="32" customFormat="1" ht="15" customHeight="1" spans="1:8">
      <c r="A3" s="43" t="s">
        <v>7</v>
      </c>
      <c r="B3" s="44"/>
      <c r="C3" s="45"/>
      <c r="D3" s="46"/>
      <c r="E3" s="47" t="s">
        <v>8</v>
      </c>
      <c r="F3" s="44"/>
      <c r="G3" s="45"/>
      <c r="H3" s="46"/>
    </row>
    <row r="4" s="32" customFormat="1" ht="15" customHeight="1" spans="1:8">
      <c r="A4" s="48" t="s">
        <v>9</v>
      </c>
      <c r="B4" s="49">
        <v>1</v>
      </c>
      <c r="C4" s="50">
        <f>[1]附注!B16</f>
        <v>30739127.76</v>
      </c>
      <c r="D4" s="51">
        <f>[1]附注!G16</f>
        <v>19373921.65</v>
      </c>
      <c r="E4" s="52" t="s">
        <v>10</v>
      </c>
      <c r="F4" s="49">
        <v>32</v>
      </c>
      <c r="G4" s="50">
        <f>[1]附注!B791</f>
        <v>0</v>
      </c>
      <c r="H4" s="53">
        <f>[1]附注!G791</f>
        <v>0</v>
      </c>
    </row>
    <row r="5" s="32" customFormat="1" ht="15" customHeight="1" spans="1:8">
      <c r="A5" s="48" t="s">
        <v>11</v>
      </c>
      <c r="B5" s="44">
        <v>2</v>
      </c>
      <c r="C5" s="50">
        <f>[1]附注!B32</f>
        <v>0</v>
      </c>
      <c r="D5" s="51">
        <f>[1]附注!G32</f>
        <v>0</v>
      </c>
      <c r="E5" s="52" t="s">
        <v>12</v>
      </c>
      <c r="F5" s="49">
        <v>33</v>
      </c>
      <c r="G5" s="50"/>
      <c r="H5" s="53"/>
    </row>
    <row r="6" s="32" customFormat="1" ht="15" customHeight="1" spans="1:8">
      <c r="A6" s="48" t="s">
        <v>13</v>
      </c>
      <c r="B6" s="49">
        <v>3</v>
      </c>
      <c r="C6" s="50">
        <f>[1]附注!B48</f>
        <v>0</v>
      </c>
      <c r="D6" s="51">
        <f>[1]附注!G48</f>
        <v>0</v>
      </c>
      <c r="E6" s="52" t="s">
        <v>14</v>
      </c>
      <c r="F6" s="49">
        <v>34</v>
      </c>
      <c r="G6" s="50">
        <f>[1]附注!B810</f>
        <v>4785000</v>
      </c>
      <c r="H6" s="53">
        <f>[1]附注!G810</f>
        <v>7169000</v>
      </c>
    </row>
    <row r="7" s="32" customFormat="1" ht="15" customHeight="1" spans="1:8">
      <c r="A7" s="48" t="s">
        <v>15</v>
      </c>
      <c r="B7" s="44">
        <v>4</v>
      </c>
      <c r="C7" s="50">
        <f>[1]附注!B81+[1]附注!B82+[1]附注!B966+[1]附注!B359</f>
        <v>0</v>
      </c>
      <c r="D7" s="51">
        <f>[1]附注!G81+[1]附注!G82+[1]附注!G966+[1]附注!G359</f>
        <v>0</v>
      </c>
      <c r="E7" s="52" t="s">
        <v>16</v>
      </c>
      <c r="F7" s="49">
        <v>35</v>
      </c>
      <c r="G7" s="50">
        <f>[1]附注!B948+[1]附注!B949+[1]附注!B352</f>
        <v>9387410.15</v>
      </c>
      <c r="H7" s="50">
        <f>[1]附注!G948+[1]附注!G949+[1]附注!G352</f>
        <v>2845723.18</v>
      </c>
    </row>
    <row r="8" s="32" customFormat="1" ht="15" customHeight="1" spans="1:9">
      <c r="A8" s="48" t="s">
        <v>17</v>
      </c>
      <c r="B8" s="49">
        <v>5</v>
      </c>
      <c r="C8" s="50">
        <f>[1]附注!B351+[1]附注!B352+[1]附注!B949+[1]附注!B357</f>
        <v>4587.75</v>
      </c>
      <c r="D8" s="51">
        <f>[1]附注!G351+[1]附注!G352+[1]附注!G949+[1]附注!G357</f>
        <v>64588.3200000003</v>
      </c>
      <c r="E8" s="52" t="s">
        <v>18</v>
      </c>
      <c r="F8" s="49">
        <v>36</v>
      </c>
      <c r="G8" s="50">
        <f>[1]附注!B965+[1]附注!B966+[1]附注!B82</f>
        <v>266206420</v>
      </c>
      <c r="H8" s="50">
        <f>[1]附注!G965+[1]附注!G966+[1]附注!G82</f>
        <v>437869596.05</v>
      </c>
      <c r="I8" s="88"/>
    </row>
    <row r="9" s="32" customFormat="1" ht="15" customHeight="1" spans="1:8">
      <c r="A9" s="48" t="s">
        <v>19</v>
      </c>
      <c r="B9" s="49">
        <v>6</v>
      </c>
      <c r="C9" s="50">
        <f>[1]附注!B380</f>
        <v>0</v>
      </c>
      <c r="D9" s="51">
        <f>[1]附注!G380</f>
        <v>0</v>
      </c>
      <c r="E9" s="52" t="s">
        <v>20</v>
      </c>
      <c r="F9" s="49">
        <v>37</v>
      </c>
      <c r="G9" s="50">
        <f>[1]附注!B982</f>
        <v>294903.1</v>
      </c>
      <c r="H9" s="53">
        <f>[1]附注!G982</f>
        <v>218579.58</v>
      </c>
    </row>
    <row r="10" s="32" customFormat="1" ht="15" customHeight="1" spans="1:9">
      <c r="A10" s="48" t="s">
        <v>21</v>
      </c>
      <c r="B10" s="44">
        <v>7</v>
      </c>
      <c r="C10" s="50">
        <f>[1]附注!B380</f>
        <v>0</v>
      </c>
      <c r="D10" s="51">
        <f>[1]附注!G380</f>
        <v>0</v>
      </c>
      <c r="E10" s="52" t="s">
        <v>22</v>
      </c>
      <c r="F10" s="49">
        <v>38</v>
      </c>
      <c r="G10" s="50">
        <f>[1]附注!B1031</f>
        <v>-19569436.75</v>
      </c>
      <c r="H10" s="53">
        <f>[1]附注!G1031</f>
        <v>-33555736.86</v>
      </c>
      <c r="I10" s="88"/>
    </row>
    <row r="11" s="32" customFormat="1" ht="15" customHeight="1" spans="1:8">
      <c r="A11" s="48" t="s">
        <v>23</v>
      </c>
      <c r="B11" s="49">
        <v>8</v>
      </c>
      <c r="C11" s="50">
        <f>[1]附注!B510+[1]附注!B511+[1]附注!B1171+[1]附注!B358</f>
        <v>8144889.43</v>
      </c>
      <c r="D11" s="51">
        <f>[1]附注!G510+[1]附注!G511+[1]附注!G1171+[1]附注!G358</f>
        <v>8653618.98</v>
      </c>
      <c r="E11" s="52" t="s">
        <v>24</v>
      </c>
      <c r="F11" s="49">
        <v>39</v>
      </c>
      <c r="G11" s="50">
        <f>[1]附注!B1044</f>
        <v>0</v>
      </c>
      <c r="H11" s="53">
        <f>[1]附注!G1044</f>
        <v>0</v>
      </c>
    </row>
    <row r="12" s="32" customFormat="1" ht="15" customHeight="1" spans="1:8">
      <c r="A12" s="48" t="s">
        <v>25</v>
      </c>
      <c r="B12" s="44">
        <v>9</v>
      </c>
      <c r="C12" s="50">
        <f>[1]附注!B530+[1]附注!B613</f>
        <v>896529379.59</v>
      </c>
      <c r="D12" s="51">
        <f>[1]附注!G530+[1]附注!G613</f>
        <v>1002832410.34</v>
      </c>
      <c r="E12" s="52" t="s">
        <v>26</v>
      </c>
      <c r="F12" s="49">
        <v>40</v>
      </c>
      <c r="G12" s="50"/>
      <c r="H12" s="53"/>
    </row>
    <row r="13" s="32" customFormat="1" ht="15" customHeight="1" spans="1:9">
      <c r="A13" s="54" t="s">
        <v>27</v>
      </c>
      <c r="B13" s="49">
        <v>10</v>
      </c>
      <c r="C13" s="50">
        <v>0</v>
      </c>
      <c r="D13" s="51">
        <v>0</v>
      </c>
      <c r="E13" s="52" t="s">
        <v>28</v>
      </c>
      <c r="F13" s="49">
        <v>41</v>
      </c>
      <c r="G13" s="50">
        <f>[1]附注!B1170+[1]附注!B1171+[1]附注!B511</f>
        <v>405656015.87</v>
      </c>
      <c r="H13" s="53">
        <f>[1]附注!G1170+[1]附注!G1171+[1]附注!G511</f>
        <v>393384333.44</v>
      </c>
      <c r="I13" s="88"/>
    </row>
    <row r="14" s="32" customFormat="1" ht="15" customHeight="1" spans="1:9">
      <c r="A14" s="48" t="s">
        <v>29</v>
      </c>
      <c r="B14" s="49">
        <v>11</v>
      </c>
      <c r="C14" s="50">
        <f>[1]附注!B632</f>
        <v>0</v>
      </c>
      <c r="D14" s="50">
        <f>[1]附注!G632</f>
        <v>0</v>
      </c>
      <c r="E14" s="55" t="s">
        <v>30</v>
      </c>
      <c r="F14" s="49">
        <v>42</v>
      </c>
      <c r="G14" s="50">
        <v>0</v>
      </c>
      <c r="H14" s="53">
        <v>0</v>
      </c>
      <c r="I14" s="88"/>
    </row>
    <row r="15" s="32" customFormat="1" ht="15" customHeight="1" spans="1:9">
      <c r="A15" s="56" t="s">
        <v>31</v>
      </c>
      <c r="B15" s="57">
        <v>12</v>
      </c>
      <c r="C15" s="58">
        <f t="shared" ref="C15:H15" si="0">SUM(C4:C14)</f>
        <v>935417984.53</v>
      </c>
      <c r="D15" s="58">
        <f t="shared" si="0"/>
        <v>1030924539.29</v>
      </c>
      <c r="E15" s="59" t="s">
        <v>32</v>
      </c>
      <c r="F15" s="60">
        <v>43</v>
      </c>
      <c r="G15" s="58">
        <f t="shared" si="0"/>
        <v>666760312.37</v>
      </c>
      <c r="H15" s="58">
        <f t="shared" si="0"/>
        <v>807931495.39</v>
      </c>
      <c r="I15" s="88"/>
    </row>
    <row r="16" s="32" customFormat="1" ht="15" customHeight="1" spans="1:8">
      <c r="A16" s="61"/>
      <c r="B16" s="44"/>
      <c r="C16" s="50"/>
      <c r="D16" s="50"/>
      <c r="E16" s="52" t="s">
        <v>33</v>
      </c>
      <c r="F16" s="49">
        <v>44</v>
      </c>
      <c r="G16" s="50"/>
      <c r="H16" s="53"/>
    </row>
    <row r="17" s="32" customFormat="1" ht="15" customHeight="1" spans="1:9">
      <c r="A17" s="62" t="s">
        <v>34</v>
      </c>
      <c r="B17" s="49"/>
      <c r="C17" s="50"/>
      <c r="D17" s="51"/>
      <c r="E17" s="63" t="s">
        <v>35</v>
      </c>
      <c r="F17" s="49"/>
      <c r="G17" s="50"/>
      <c r="H17" s="53"/>
      <c r="I17" s="88"/>
    </row>
    <row r="18" s="32" customFormat="1" ht="15" customHeight="1" spans="1:8">
      <c r="A18" s="64" t="s">
        <v>36</v>
      </c>
      <c r="B18" s="44">
        <v>13</v>
      </c>
      <c r="C18" s="50">
        <f>[1]附注!B645</f>
        <v>0</v>
      </c>
      <c r="D18" s="51">
        <f>[1]附注!G645</f>
        <v>0</v>
      </c>
      <c r="E18" s="65" t="s">
        <v>37</v>
      </c>
      <c r="F18" s="66">
        <v>45</v>
      </c>
      <c r="G18" s="67">
        <f>[1]附注!B1183</f>
        <v>203180000</v>
      </c>
      <c r="H18" s="68">
        <f>[1]附注!G1183</f>
        <v>161580000</v>
      </c>
    </row>
    <row r="19" s="32" customFormat="1" ht="15" customHeight="1" spans="1:8">
      <c r="A19" s="64" t="s">
        <v>38</v>
      </c>
      <c r="B19" s="44">
        <v>14</v>
      </c>
      <c r="C19" s="67"/>
      <c r="D19" s="68"/>
      <c r="E19" s="65" t="s">
        <v>39</v>
      </c>
      <c r="F19" s="49">
        <v>46</v>
      </c>
      <c r="G19" s="69">
        <f>[1]附注!B1197</f>
        <v>0</v>
      </c>
      <c r="H19" s="46">
        <f>[1]附注!G1197</f>
        <v>0</v>
      </c>
    </row>
    <row r="20" s="32" customFormat="1" ht="15" customHeight="1" spans="1:8">
      <c r="A20" s="64" t="s">
        <v>40</v>
      </c>
      <c r="B20" s="44">
        <v>15</v>
      </c>
      <c r="C20" s="69">
        <f>[1]附注!B658+[1]附注!B617</f>
        <v>0</v>
      </c>
      <c r="D20" s="46">
        <f>[1]附注!G658+[1]附注!G617</f>
        <v>0</v>
      </c>
      <c r="E20" s="65" t="s">
        <v>41</v>
      </c>
      <c r="F20" s="49">
        <v>47</v>
      </c>
      <c r="G20" s="69">
        <f>[1]附注!B1208+[1]附注!B1209+[1]附注!B686</f>
        <v>0</v>
      </c>
      <c r="H20" s="46">
        <f>[1]附注!G1208+[1]附注!G1209+[1]附注!G686</f>
        <v>0</v>
      </c>
    </row>
    <row r="21" s="32" customFormat="1" ht="15" customHeight="1" spans="1:8">
      <c r="A21" s="64" t="s">
        <v>42</v>
      </c>
      <c r="B21" s="44">
        <v>16</v>
      </c>
      <c r="C21" s="50">
        <f>[1]附注!B672+[1]附注!B616</f>
        <v>0</v>
      </c>
      <c r="D21" s="51">
        <f>[1]附注!G672+[1]附注!G616</f>
        <v>0</v>
      </c>
      <c r="E21" s="65" t="s">
        <v>43</v>
      </c>
      <c r="F21" s="49">
        <v>48</v>
      </c>
      <c r="G21" s="69">
        <f>[1]附注!B1220</f>
        <v>0</v>
      </c>
      <c r="H21" s="46">
        <f>[1]附注!G1220</f>
        <v>0</v>
      </c>
    </row>
    <row r="22" s="32" customFormat="1" ht="15" customHeight="1" spans="1:8">
      <c r="A22" s="64" t="s">
        <v>44</v>
      </c>
      <c r="B22" s="44">
        <v>17</v>
      </c>
      <c r="C22" s="50">
        <f>[1]附注!B685+[1]附注!B686+[1]附注!B1209+[1]附注!B366</f>
        <v>0</v>
      </c>
      <c r="D22" s="51">
        <f>[1]附注!G685+[1]附注!G686+[1]附注!G1209+[1]附注!G366</f>
        <v>0</v>
      </c>
      <c r="E22" s="70" t="s">
        <v>45</v>
      </c>
      <c r="F22" s="49">
        <v>49</v>
      </c>
      <c r="G22" s="69">
        <f>[1]附注!B1230</f>
        <v>0</v>
      </c>
      <c r="H22" s="46">
        <f>[1]附注!G1230</f>
        <v>0</v>
      </c>
    </row>
    <row r="23" s="32" customFormat="1" ht="15" customHeight="1" spans="1:8">
      <c r="A23" s="64" t="s">
        <v>46</v>
      </c>
      <c r="B23" s="44">
        <v>18</v>
      </c>
      <c r="C23" s="50">
        <f>[1]附注!B701+[1]附注!B614</f>
        <v>87431.46</v>
      </c>
      <c r="D23" s="51">
        <f>[1]附注!G701+[1]附注!G614</f>
        <v>73563.65</v>
      </c>
      <c r="E23" s="65" t="s">
        <v>47</v>
      </c>
      <c r="F23" s="49">
        <v>50</v>
      </c>
      <c r="G23" s="50">
        <f>[1]附注!B1242</f>
        <v>0</v>
      </c>
      <c r="H23" s="51">
        <f>[1]附注!G1242</f>
        <v>0</v>
      </c>
    </row>
    <row r="24" s="32" customFormat="1" ht="15" customHeight="1" spans="1:8">
      <c r="A24" s="64" t="s">
        <v>48</v>
      </c>
      <c r="B24" s="44">
        <v>19</v>
      </c>
      <c r="C24" s="50">
        <f>[1]附注!B713</f>
        <v>0</v>
      </c>
      <c r="D24" s="51">
        <f>[1]附注!G713</f>
        <v>0</v>
      </c>
      <c r="E24" s="65" t="s">
        <v>49</v>
      </c>
      <c r="F24" s="49">
        <v>51</v>
      </c>
      <c r="G24" s="50">
        <f>[1]附注!B1254</f>
        <v>0</v>
      </c>
      <c r="H24" s="51">
        <f>[1]附注!G1254</f>
        <v>0</v>
      </c>
    </row>
    <row r="25" s="32" customFormat="1" ht="15" customHeight="1" spans="1:8">
      <c r="A25" s="64" t="s">
        <v>50</v>
      </c>
      <c r="B25" s="44">
        <v>20</v>
      </c>
      <c r="C25" s="50">
        <f>[1]附注!B726</f>
        <v>0</v>
      </c>
      <c r="D25" s="51">
        <f>[1]附注!G714</f>
        <v>0</v>
      </c>
      <c r="E25" s="71" t="s">
        <v>51</v>
      </c>
      <c r="F25" s="60">
        <v>52</v>
      </c>
      <c r="G25" s="58">
        <f>SUM(G18:G24)</f>
        <v>203180000</v>
      </c>
      <c r="H25" s="58">
        <f>SUM(H18:H24)</f>
        <v>161580000</v>
      </c>
    </row>
    <row r="26" s="32" customFormat="1" ht="15" customHeight="1" spans="1:8">
      <c r="A26" s="64" t="s">
        <v>52</v>
      </c>
      <c r="B26" s="44">
        <v>21</v>
      </c>
      <c r="C26" s="50">
        <v>0</v>
      </c>
      <c r="D26" s="51">
        <v>0</v>
      </c>
      <c r="E26" s="72" t="s">
        <v>53</v>
      </c>
      <c r="F26" s="60">
        <v>53</v>
      </c>
      <c r="G26" s="58">
        <f>G15+G25</f>
        <v>869940312.37</v>
      </c>
      <c r="H26" s="58">
        <f>H15+H25</f>
        <v>969511495.39</v>
      </c>
    </row>
    <row r="27" s="32" customFormat="1" ht="15" customHeight="1" spans="1:8">
      <c r="A27" s="64" t="s">
        <v>54</v>
      </c>
      <c r="B27" s="44">
        <v>22</v>
      </c>
      <c r="C27" s="50">
        <v>0</v>
      </c>
      <c r="D27" s="51">
        <v>0</v>
      </c>
      <c r="E27" s="73" t="s">
        <v>55</v>
      </c>
      <c r="F27" s="49">
        <v>54</v>
      </c>
      <c r="G27" s="50"/>
      <c r="H27" s="51"/>
    </row>
    <row r="28" s="32" customFormat="1" ht="15" customHeight="1" spans="1:8">
      <c r="A28" s="64" t="s">
        <v>56</v>
      </c>
      <c r="B28" s="44">
        <v>23</v>
      </c>
      <c r="C28" s="50">
        <v>0</v>
      </c>
      <c r="D28" s="51">
        <v>0</v>
      </c>
      <c r="E28" s="65" t="s">
        <v>57</v>
      </c>
      <c r="F28" s="49">
        <v>55</v>
      </c>
      <c r="G28" s="50">
        <f>[1]附注!B1265</f>
        <v>100000000</v>
      </c>
      <c r="H28" s="51">
        <f>[1]附注!G1265</f>
        <v>100000000</v>
      </c>
    </row>
    <row r="29" s="32" customFormat="1" ht="15" customHeight="1" spans="1:8">
      <c r="A29" s="64" t="s">
        <v>58</v>
      </c>
      <c r="B29" s="44">
        <v>24</v>
      </c>
      <c r="C29" s="50">
        <f>[1]附注!B740+[1]附注!B615</f>
        <v>0</v>
      </c>
      <c r="D29" s="51">
        <f>[1]附注!G740+[1]附注!G615</f>
        <v>0</v>
      </c>
      <c r="E29" s="65" t="s">
        <v>59</v>
      </c>
      <c r="F29" s="49">
        <v>56</v>
      </c>
      <c r="G29" s="50">
        <f>[1]附注!B1276</f>
        <v>0</v>
      </c>
      <c r="H29" s="51">
        <f>[1]附注!G1276</f>
        <v>0</v>
      </c>
    </row>
    <row r="30" s="32" customFormat="1" ht="15" customHeight="1" spans="1:8">
      <c r="A30" s="64" t="s">
        <v>60</v>
      </c>
      <c r="B30" s="44">
        <v>25</v>
      </c>
      <c r="C30" s="50">
        <v>0</v>
      </c>
      <c r="D30" s="51">
        <v>0</v>
      </c>
      <c r="E30" s="65" t="s">
        <v>61</v>
      </c>
      <c r="F30" s="49">
        <v>57</v>
      </c>
      <c r="G30" s="50">
        <f>[1]附注!B1296</f>
        <v>0</v>
      </c>
      <c r="H30" s="51">
        <f>[1]附注!G1296</f>
        <v>0</v>
      </c>
    </row>
    <row r="31" s="32" customFormat="1" ht="15" customHeight="1" spans="1:8">
      <c r="A31" s="64" t="s">
        <v>62</v>
      </c>
      <c r="B31" s="44">
        <v>26</v>
      </c>
      <c r="C31" s="50">
        <f>[1]附注!B754</f>
        <v>0</v>
      </c>
      <c r="D31" s="51">
        <f>[1]附注!G754</f>
        <v>0</v>
      </c>
      <c r="E31" s="65" t="s">
        <v>63</v>
      </c>
      <c r="F31" s="49">
        <v>58</v>
      </c>
      <c r="G31" s="50">
        <f>[1]附注!B1285</f>
        <v>0</v>
      </c>
      <c r="H31" s="51">
        <f>[1]附注!G1285</f>
        <v>0</v>
      </c>
    </row>
    <row r="32" s="32" customFormat="1" ht="15" customHeight="1" spans="1:9">
      <c r="A32" s="64" t="s">
        <v>64</v>
      </c>
      <c r="B32" s="44">
        <v>27</v>
      </c>
      <c r="C32" s="50">
        <f>[1]附注!B767</f>
        <v>0</v>
      </c>
      <c r="D32" s="51">
        <f>[1]附注!G767</f>
        <v>0</v>
      </c>
      <c r="E32" s="65" t="s">
        <v>65</v>
      </c>
      <c r="F32" s="49">
        <v>59</v>
      </c>
      <c r="G32" s="50">
        <f>[1]附注!B1306</f>
        <v>-34434896.38</v>
      </c>
      <c r="H32" s="51">
        <f>[1]附注!G1306</f>
        <v>-38513392.45</v>
      </c>
      <c r="I32" s="88"/>
    </row>
    <row r="33" s="32" customFormat="1" ht="15" customHeight="1" spans="1:9">
      <c r="A33" s="74" t="s">
        <v>66</v>
      </c>
      <c r="B33" s="44">
        <v>28</v>
      </c>
      <c r="C33" s="50">
        <f>[1]附注!B778</f>
        <v>0</v>
      </c>
      <c r="D33" s="51">
        <f>[1]附注!G778</f>
        <v>0</v>
      </c>
      <c r="E33" s="75" t="s">
        <v>67</v>
      </c>
      <c r="F33" s="49">
        <v>60</v>
      </c>
      <c r="G33" s="50">
        <f>G35-G34</f>
        <v>65565103.62</v>
      </c>
      <c r="H33" s="50">
        <f>H35-H34</f>
        <v>61486607.55</v>
      </c>
      <c r="I33" s="88"/>
    </row>
    <row r="34" s="32" customFormat="1" ht="15" customHeight="1" spans="1:9">
      <c r="A34" s="64" t="s">
        <v>68</v>
      </c>
      <c r="B34" s="44">
        <v>29</v>
      </c>
      <c r="C34" s="50">
        <v>0</v>
      </c>
      <c r="D34" s="51">
        <v>0</v>
      </c>
      <c r="E34" s="76" t="s">
        <v>69</v>
      </c>
      <c r="F34" s="49">
        <v>61</v>
      </c>
      <c r="G34" s="50"/>
      <c r="H34" s="51"/>
      <c r="I34" s="88"/>
    </row>
    <row r="35" s="32" customFormat="1" ht="15" customHeight="1" spans="1:8">
      <c r="A35" s="77" t="s">
        <v>70</v>
      </c>
      <c r="B35" s="57">
        <v>30</v>
      </c>
      <c r="C35" s="58">
        <f>SUM(C18:C34)</f>
        <v>87431.46</v>
      </c>
      <c r="D35" s="58">
        <f>SUM(D18:D34)</f>
        <v>73563.65</v>
      </c>
      <c r="E35" s="78" t="s">
        <v>71</v>
      </c>
      <c r="F35" s="60">
        <v>62</v>
      </c>
      <c r="G35" s="58">
        <f>SUM(G28:G32)</f>
        <v>65565103.62</v>
      </c>
      <c r="H35" s="58">
        <f>SUM(H28:H32)</f>
        <v>61486607.55</v>
      </c>
    </row>
    <row r="36" s="32" customFormat="1" ht="15" customHeight="1" spans="1:8">
      <c r="A36" s="79" t="s">
        <v>72</v>
      </c>
      <c r="B36" s="80">
        <v>31</v>
      </c>
      <c r="C36" s="81">
        <f>C15+C35</f>
        <v>935505415.99</v>
      </c>
      <c r="D36" s="81">
        <f>D15+D35</f>
        <v>1030998102.94</v>
      </c>
      <c r="E36" s="82" t="s">
        <v>73</v>
      </c>
      <c r="F36" s="80">
        <v>63</v>
      </c>
      <c r="G36" s="81">
        <f>G26+G35</f>
        <v>935505415.99</v>
      </c>
      <c r="H36" s="81">
        <f>H26+H35</f>
        <v>1030998102.94</v>
      </c>
    </row>
    <row r="37" s="34" customFormat="1" ht="23.25" customHeight="1" spans="1:8">
      <c r="A37" s="83"/>
      <c r="B37" s="83"/>
      <c r="C37" s="83"/>
      <c r="D37" s="84"/>
      <c r="E37" s="83"/>
      <c r="F37" s="83"/>
      <c r="G37" s="85" t="str">
        <f>IF(C36=G36,"√","×")</f>
        <v>√</v>
      </c>
      <c r="H37" s="85" t="str">
        <f>IF(D36=H36,"√","×")</f>
        <v>√</v>
      </c>
    </row>
    <row r="38" s="34" customFormat="1" ht="23.25" customHeight="1" spans="3:9">
      <c r="C38" s="86"/>
      <c r="D38" s="86"/>
      <c r="E38" s="86"/>
      <c r="G38" s="86">
        <f>G36-C36</f>
        <v>0</v>
      </c>
      <c r="H38" s="86">
        <f>H36-D36</f>
        <v>0</v>
      </c>
      <c r="I38" s="86"/>
    </row>
    <row r="39" s="32" customFormat="1" ht="23.25" customHeight="1" spans="3:9">
      <c r="C39" s="87"/>
      <c r="D39" s="35"/>
      <c r="E39" s="32"/>
      <c r="F39" s="32"/>
      <c r="G39" s="32"/>
      <c r="H39" s="32"/>
      <c r="I39" s="88"/>
    </row>
  </sheetData>
  <mergeCells count="1">
    <mergeCell ref="C1:H1"/>
  </mergeCells>
  <hyperlinks>
    <hyperlink ref="A1" location="清单目录!A1" display="返回目录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workbookViewId="0">
      <selection activeCell="I11" sqref="I11"/>
    </sheetView>
  </sheetViews>
  <sheetFormatPr defaultColWidth="10" defaultRowHeight="10.8"/>
  <cols>
    <col min="1" max="1" width="37.6388888888889" style="2" customWidth="1"/>
    <col min="2" max="2" width="6.38888888888889" style="2" customWidth="1"/>
    <col min="3" max="4" width="21.3888888888889" style="2" customWidth="1"/>
    <col min="5" max="5" width="12.5" style="2" customWidth="1"/>
    <col min="6" max="9" width="11.5277777777778" style="2" customWidth="1"/>
    <col min="10" max="10" width="10" style="2" customWidth="1"/>
    <col min="11" max="13" width="12.5" style="2" customWidth="1"/>
    <col min="14" max="14" width="10" style="2"/>
    <col min="15" max="17" width="10.6944444444444" style="2" customWidth="1"/>
    <col min="18" max="16384" width="10" style="2"/>
  </cols>
  <sheetData>
    <row r="1" s="1" customFormat="1" ht="21.75" customHeight="1" spans="1:4">
      <c r="A1" s="4" t="s">
        <v>74</v>
      </c>
      <c r="B1" s="4" t="s">
        <v>3</v>
      </c>
      <c r="C1" s="5" t="s">
        <v>75</v>
      </c>
      <c r="D1" s="5" t="s">
        <v>76</v>
      </c>
    </row>
    <row r="2" s="1" customFormat="1" ht="21.75" customHeight="1" spans="1:4">
      <c r="A2" s="6"/>
      <c r="B2" s="4"/>
      <c r="C2" s="7" t="s">
        <v>77</v>
      </c>
      <c r="D2" s="8" t="s">
        <v>77</v>
      </c>
    </row>
    <row r="3" s="2" customFormat="1" ht="15" customHeight="1" spans="1:4">
      <c r="A3" s="9" t="s">
        <v>78</v>
      </c>
      <c r="B3" s="10">
        <v>1</v>
      </c>
      <c r="C3" s="11">
        <v>0</v>
      </c>
      <c r="D3" s="12">
        <v>0</v>
      </c>
    </row>
    <row r="4" s="2" customFormat="1" ht="15" customHeight="1" spans="1:4">
      <c r="A4" s="13" t="s">
        <v>79</v>
      </c>
      <c r="B4" s="14">
        <v>2</v>
      </c>
      <c r="C4" s="15">
        <v>0</v>
      </c>
      <c r="D4" s="16">
        <v>0</v>
      </c>
    </row>
    <row r="5" s="2" customFormat="1" ht="15" customHeight="1" spans="1:4">
      <c r="A5" s="17" t="s">
        <v>80</v>
      </c>
      <c r="B5" s="18"/>
      <c r="C5" s="19">
        <v>0</v>
      </c>
      <c r="D5" s="20">
        <v>0</v>
      </c>
    </row>
    <row r="6" s="2" customFormat="1" ht="15" customHeight="1" spans="1:4">
      <c r="A6" s="17" t="s">
        <v>81</v>
      </c>
      <c r="B6" s="18"/>
      <c r="C6" s="19">
        <v>0</v>
      </c>
      <c r="D6" s="20">
        <v>0</v>
      </c>
    </row>
    <row r="7" s="2" customFormat="1" ht="15" customHeight="1" spans="1:4">
      <c r="A7" s="17" t="s">
        <v>82</v>
      </c>
      <c r="B7" s="18"/>
      <c r="C7" s="19">
        <v>0</v>
      </c>
      <c r="D7" s="20">
        <v>0</v>
      </c>
    </row>
    <row r="8" s="2" customFormat="1" ht="15" customHeight="1" spans="1:4">
      <c r="A8" s="17" t="s">
        <v>83</v>
      </c>
      <c r="B8" s="18"/>
      <c r="C8" s="19">
        <v>0</v>
      </c>
      <c r="D8" s="20">
        <v>0</v>
      </c>
    </row>
    <row r="9" s="2" customFormat="1" ht="15" customHeight="1" spans="1:4">
      <c r="A9" s="17" t="s">
        <v>84</v>
      </c>
      <c r="B9" s="18"/>
      <c r="C9" s="19">
        <v>0</v>
      </c>
      <c r="D9" s="20">
        <v>0</v>
      </c>
    </row>
    <row r="10" s="2" customFormat="1" ht="15" customHeight="1" spans="1:4">
      <c r="A10" s="17" t="s">
        <v>85</v>
      </c>
      <c r="B10" s="18"/>
      <c r="C10" s="19">
        <v>0</v>
      </c>
      <c r="D10" s="20">
        <v>0</v>
      </c>
    </row>
    <row r="11" s="2" customFormat="1" ht="15" customHeight="1" spans="1:4">
      <c r="A11" s="17" t="s">
        <v>86</v>
      </c>
      <c r="B11" s="18"/>
      <c r="C11" s="19">
        <v>0</v>
      </c>
      <c r="D11" s="20">
        <v>0</v>
      </c>
    </row>
    <row r="12" s="2" customFormat="1" ht="15" customHeight="1" spans="1:4">
      <c r="A12" s="17" t="s">
        <v>87</v>
      </c>
      <c r="B12" s="18"/>
      <c r="C12" s="19">
        <v>0</v>
      </c>
      <c r="D12" s="20">
        <v>0</v>
      </c>
    </row>
    <row r="13" s="2" customFormat="1" ht="15" customHeight="1" spans="1:4">
      <c r="A13" s="17" t="s">
        <v>88</v>
      </c>
      <c r="B13" s="18"/>
      <c r="C13" s="19">
        <v>0</v>
      </c>
      <c r="D13" s="20">
        <v>0</v>
      </c>
    </row>
    <row r="14" s="2" customFormat="1" ht="15" customHeight="1" spans="1:4">
      <c r="A14" s="13" t="s">
        <v>89</v>
      </c>
      <c r="B14" s="14">
        <v>3</v>
      </c>
      <c r="C14" s="15">
        <v>0</v>
      </c>
      <c r="D14" s="16">
        <v>0</v>
      </c>
    </row>
    <row r="15" s="2" customFormat="1" ht="15" customHeight="1" spans="1:4">
      <c r="A15" s="21" t="s">
        <v>90</v>
      </c>
      <c r="B15" s="18"/>
      <c r="C15" s="19">
        <v>0</v>
      </c>
      <c r="D15" s="20">
        <v>0</v>
      </c>
    </row>
    <row r="16" s="2" customFormat="1" ht="15" customHeight="1" spans="1:4">
      <c r="A16" s="22" t="s">
        <v>91</v>
      </c>
      <c r="B16" s="18"/>
      <c r="C16" s="19">
        <v>0</v>
      </c>
      <c r="D16" s="20">
        <v>0</v>
      </c>
    </row>
    <row r="17" s="2" customFormat="1" ht="15" customHeight="1" spans="1:4">
      <c r="A17" s="21" t="s">
        <v>92</v>
      </c>
      <c r="B17" s="18"/>
      <c r="C17" s="19">
        <v>0</v>
      </c>
      <c r="D17" s="20">
        <v>0</v>
      </c>
    </row>
    <row r="18" s="2" customFormat="1" ht="15" customHeight="1" spans="1:4">
      <c r="A18" s="21" t="s">
        <v>93</v>
      </c>
      <c r="B18" s="18"/>
      <c r="C18" s="19">
        <v>0</v>
      </c>
      <c r="D18" s="20">
        <v>0</v>
      </c>
    </row>
    <row r="19" s="2" customFormat="1" ht="15" customHeight="1" spans="1:4">
      <c r="A19" s="23" t="s">
        <v>94</v>
      </c>
      <c r="B19" s="18"/>
      <c r="C19" s="19">
        <v>0</v>
      </c>
      <c r="D19" s="20">
        <v>0</v>
      </c>
    </row>
    <row r="20" s="2" customFormat="1" ht="15" customHeight="1" spans="1:4">
      <c r="A20" s="24" t="s">
        <v>95</v>
      </c>
      <c r="B20" s="14">
        <v>4</v>
      </c>
      <c r="C20" s="15">
        <v>0</v>
      </c>
      <c r="D20" s="16">
        <v>0</v>
      </c>
    </row>
    <row r="21" s="2" customFormat="1" ht="15" customHeight="1" spans="1:4">
      <c r="A21" s="13" t="s">
        <v>96</v>
      </c>
      <c r="B21" s="14">
        <v>5</v>
      </c>
      <c r="C21" s="15">
        <v>0</v>
      </c>
      <c r="D21" s="16">
        <v>0</v>
      </c>
    </row>
    <row r="22" s="2" customFormat="1" ht="15" customHeight="1" spans="1:4">
      <c r="A22" s="17" t="s">
        <v>80</v>
      </c>
      <c r="B22" s="18"/>
      <c r="C22" s="19">
        <v>0</v>
      </c>
      <c r="D22" s="20">
        <v>0</v>
      </c>
    </row>
    <row r="23" s="2" customFormat="1" ht="15" customHeight="1" spans="1:4">
      <c r="A23" s="17" t="s">
        <v>81</v>
      </c>
      <c r="B23" s="18"/>
      <c r="C23" s="19">
        <v>0</v>
      </c>
      <c r="D23" s="20">
        <v>0</v>
      </c>
    </row>
    <row r="24" s="2" customFormat="1" ht="15" customHeight="1" spans="1:4">
      <c r="A24" s="17" t="s">
        <v>82</v>
      </c>
      <c r="B24" s="18"/>
      <c r="C24" s="19">
        <v>0</v>
      </c>
      <c r="D24" s="20">
        <v>0</v>
      </c>
    </row>
    <row r="25" s="2" customFormat="1" ht="15" customHeight="1" spans="1:4">
      <c r="A25" s="17" t="s">
        <v>83</v>
      </c>
      <c r="B25" s="18"/>
      <c r="C25" s="19">
        <v>0</v>
      </c>
      <c r="D25" s="20">
        <v>0</v>
      </c>
    </row>
    <row r="26" s="2" customFormat="1" ht="15" customHeight="1" spans="1:4">
      <c r="A26" s="17" t="s">
        <v>84</v>
      </c>
      <c r="B26" s="18"/>
      <c r="C26" s="19">
        <v>0</v>
      </c>
      <c r="D26" s="20">
        <v>0</v>
      </c>
    </row>
    <row r="27" s="2" customFormat="1" ht="15" customHeight="1" spans="1:4">
      <c r="A27" s="17" t="s">
        <v>85</v>
      </c>
      <c r="B27" s="18"/>
      <c r="C27" s="19">
        <v>0</v>
      </c>
      <c r="D27" s="20">
        <v>0</v>
      </c>
    </row>
    <row r="28" s="2" customFormat="1" ht="15" customHeight="1" spans="1:4">
      <c r="A28" s="17" t="s">
        <v>86</v>
      </c>
      <c r="B28" s="18"/>
      <c r="C28" s="19">
        <v>0</v>
      </c>
      <c r="D28" s="20">
        <v>0</v>
      </c>
    </row>
    <row r="29" s="2" customFormat="1" ht="15" customHeight="1" spans="1:4">
      <c r="A29" s="17" t="s">
        <v>87</v>
      </c>
      <c r="B29" s="18"/>
      <c r="C29" s="19">
        <v>0</v>
      </c>
      <c r="D29" s="20">
        <v>0</v>
      </c>
    </row>
    <row r="30" s="2" customFormat="1" ht="15" customHeight="1" spans="1:4">
      <c r="A30" s="25" t="s">
        <v>97</v>
      </c>
      <c r="B30" s="18"/>
      <c r="C30" s="19">
        <v>0</v>
      </c>
      <c r="D30" s="20">
        <v>0</v>
      </c>
    </row>
    <row r="31" s="2" customFormat="1" ht="15" customHeight="1" spans="1:4">
      <c r="A31" s="26" t="s">
        <v>98</v>
      </c>
      <c r="B31" s="14">
        <v>6</v>
      </c>
      <c r="C31" s="15">
        <v>0</v>
      </c>
      <c r="D31" s="16">
        <v>0</v>
      </c>
    </row>
    <row r="32" s="2" customFormat="1" ht="15" customHeight="1" spans="1:4">
      <c r="A32" s="21" t="s">
        <v>99</v>
      </c>
      <c r="B32" s="18"/>
      <c r="C32" s="19">
        <v>0</v>
      </c>
      <c r="D32" s="20">
        <v>0</v>
      </c>
    </row>
    <row r="33" s="2" customFormat="1" ht="15" customHeight="1" spans="1:4">
      <c r="A33" s="22" t="s">
        <v>100</v>
      </c>
      <c r="B33" s="18"/>
      <c r="C33" s="19">
        <v>0</v>
      </c>
      <c r="D33" s="20">
        <v>0</v>
      </c>
    </row>
    <row r="34" s="2" customFormat="1" ht="15" customHeight="1" spans="1:4">
      <c r="A34" s="21" t="s">
        <v>101</v>
      </c>
      <c r="B34" s="18"/>
      <c r="C34" s="19">
        <v>0</v>
      </c>
      <c r="D34" s="20">
        <v>0</v>
      </c>
    </row>
    <row r="35" s="2" customFormat="1" ht="15" customHeight="1" spans="1:4">
      <c r="A35" s="21" t="s">
        <v>102</v>
      </c>
      <c r="B35" s="18"/>
      <c r="C35" s="19">
        <v>0</v>
      </c>
      <c r="D35" s="20">
        <v>0</v>
      </c>
    </row>
    <row r="36" s="2" customFormat="1" ht="15" customHeight="1" spans="1:4">
      <c r="A36" s="23" t="s">
        <v>103</v>
      </c>
      <c r="B36" s="18"/>
      <c r="C36" s="19">
        <v>0</v>
      </c>
      <c r="D36" s="20">
        <v>0</v>
      </c>
    </row>
    <row r="37" s="2" customFormat="1" ht="15" customHeight="1" spans="1:4">
      <c r="A37" s="13" t="s">
        <v>104</v>
      </c>
      <c r="B37" s="14">
        <v>7</v>
      </c>
      <c r="C37" s="15">
        <v>847876.66</v>
      </c>
      <c r="D37" s="16">
        <v>1101033.6</v>
      </c>
    </row>
    <row r="38" s="3" customFormat="1" ht="15" customHeight="1" spans="1:17">
      <c r="A38" s="27" t="s">
        <v>105</v>
      </c>
      <c r="B38" s="18">
        <v>8</v>
      </c>
      <c r="C38" s="19">
        <v>888355.37</v>
      </c>
      <c r="D38" s="20">
        <v>7632422.18</v>
      </c>
      <c r="E38" s="3">
        <v>0</v>
      </c>
      <c r="F38" s="2"/>
      <c r="G38" s="2"/>
      <c r="H38" s="2"/>
      <c r="J38" s="2"/>
      <c r="K38" s="2"/>
      <c r="L38" s="2"/>
      <c r="O38" s="2"/>
      <c r="P38" s="2"/>
      <c r="Q38" s="2"/>
    </row>
    <row r="39" s="3" customFormat="1" ht="15" customHeight="1" spans="1:17">
      <c r="A39" s="27" t="s">
        <v>106</v>
      </c>
      <c r="B39" s="18">
        <v>9</v>
      </c>
      <c r="C39" s="19">
        <v>2393444.25</v>
      </c>
      <c r="D39" s="20">
        <v>17232614.03</v>
      </c>
      <c r="E39" s="3">
        <v>0</v>
      </c>
      <c r="F39" s="2"/>
      <c r="G39" s="2"/>
      <c r="H39" s="2"/>
      <c r="J39" s="2"/>
      <c r="K39" s="2"/>
      <c r="L39" s="2"/>
      <c r="O39" s="2"/>
      <c r="P39" s="2"/>
      <c r="Q39" s="2"/>
    </row>
    <row r="40" s="3" customFormat="1" ht="15" customHeight="1" spans="1:17">
      <c r="A40" s="27" t="s">
        <v>107</v>
      </c>
      <c r="B40" s="18">
        <v>10</v>
      </c>
      <c r="C40" s="19">
        <v>-51847.68</v>
      </c>
      <c r="D40" s="20">
        <v>23611.22</v>
      </c>
      <c r="E40" s="3">
        <v>0</v>
      </c>
      <c r="F40" s="2"/>
      <c r="G40" s="2"/>
      <c r="H40" s="2"/>
      <c r="J40" s="2"/>
      <c r="K40" s="2"/>
      <c r="L40" s="2"/>
      <c r="O40" s="2"/>
      <c r="P40" s="2"/>
      <c r="Q40" s="2"/>
    </row>
    <row r="41" s="2" customFormat="1" ht="15" customHeight="1" spans="1:4">
      <c r="A41" s="27" t="s">
        <v>108</v>
      </c>
      <c r="B41" s="18">
        <v>11</v>
      </c>
      <c r="C41" s="19">
        <v>0</v>
      </c>
      <c r="D41" s="20">
        <v>0</v>
      </c>
    </row>
    <row r="42" s="2" customFormat="1" ht="15" customHeight="1" spans="1:4">
      <c r="A42" s="27" t="s">
        <v>109</v>
      </c>
      <c r="B42" s="18">
        <v>12</v>
      </c>
      <c r="C42" s="20">
        <v>0</v>
      </c>
      <c r="D42" s="20">
        <v>0</v>
      </c>
    </row>
    <row r="43" s="2" customFormat="1" ht="15" customHeight="1" spans="1:4">
      <c r="A43" s="27" t="s">
        <v>110</v>
      </c>
      <c r="B43" s="18">
        <v>13</v>
      </c>
      <c r="C43" s="20">
        <v>0</v>
      </c>
      <c r="D43" s="20">
        <v>0</v>
      </c>
    </row>
    <row r="44" s="2" customFormat="1" ht="15" customHeight="1" spans="1:4">
      <c r="A44" s="27" t="s">
        <v>111</v>
      </c>
      <c r="B44" s="18">
        <v>14</v>
      </c>
      <c r="C44" s="20">
        <v>0</v>
      </c>
      <c r="D44" s="20">
        <v>0</v>
      </c>
    </row>
    <row r="45" s="2" customFormat="1" ht="15" customHeight="1" spans="1:4">
      <c r="A45" s="28" t="s">
        <v>112</v>
      </c>
      <c r="B45" s="18">
        <v>15</v>
      </c>
      <c r="C45" s="20">
        <v>0</v>
      </c>
      <c r="D45" s="20">
        <v>0</v>
      </c>
    </row>
    <row r="46" s="2" customFormat="1" ht="15" customHeight="1" spans="1:4">
      <c r="A46" s="27" t="s">
        <v>113</v>
      </c>
      <c r="B46" s="18">
        <v>16</v>
      </c>
      <c r="C46" s="20">
        <v>-4077828.6</v>
      </c>
      <c r="D46" s="20">
        <v>-25989681.03</v>
      </c>
    </row>
    <row r="47" s="2" customFormat="1" ht="15" customHeight="1" spans="1:4">
      <c r="A47" s="27" t="s">
        <v>114</v>
      </c>
      <c r="B47" s="18">
        <v>17</v>
      </c>
      <c r="C47" s="19">
        <v>0</v>
      </c>
      <c r="D47" s="20">
        <v>181.3</v>
      </c>
    </row>
    <row r="48" s="2" customFormat="1" ht="15" customHeight="1" spans="1:4">
      <c r="A48" s="27" t="s">
        <v>115</v>
      </c>
      <c r="B48" s="18">
        <v>18</v>
      </c>
      <c r="C48" s="19">
        <v>667.47</v>
      </c>
      <c r="D48" s="20">
        <v>2094142.3</v>
      </c>
    </row>
    <row r="49" s="2" customFormat="1" ht="15" customHeight="1" spans="1:4">
      <c r="A49" s="27" t="s">
        <v>116</v>
      </c>
      <c r="B49" s="18">
        <v>19</v>
      </c>
      <c r="C49" s="29">
        <v>0</v>
      </c>
      <c r="D49" s="30">
        <v>0</v>
      </c>
    </row>
    <row r="50" s="2" customFormat="1" ht="15" customHeight="1" spans="1:4">
      <c r="A50" s="27" t="s">
        <v>117</v>
      </c>
      <c r="B50" s="18">
        <v>20</v>
      </c>
      <c r="C50" s="19">
        <v>-4078496.07</v>
      </c>
      <c r="D50" s="20">
        <v>-28083642.03</v>
      </c>
    </row>
    <row r="51" s="2" customFormat="1" ht="15" customHeight="1" spans="1:4">
      <c r="A51" s="27" t="s">
        <v>118</v>
      </c>
      <c r="B51" s="18">
        <v>21</v>
      </c>
      <c r="C51" s="19">
        <v>0</v>
      </c>
      <c r="D51" s="20">
        <v>0</v>
      </c>
    </row>
    <row r="52" s="2" customFormat="1" ht="15" customHeight="1" spans="1:4">
      <c r="A52" s="27" t="s">
        <v>119</v>
      </c>
      <c r="B52" s="18">
        <v>22</v>
      </c>
      <c r="C52" s="19">
        <v>-4078496.07</v>
      </c>
      <c r="D52" s="20">
        <v>-28083642.03</v>
      </c>
    </row>
    <row r="53" s="2" customFormat="1" ht="15" customHeight="1" spans="1:4">
      <c r="A53" s="31" t="s">
        <v>120</v>
      </c>
      <c r="B53" s="18">
        <v>32</v>
      </c>
      <c r="C53" s="19">
        <v>-38513392.45</v>
      </c>
      <c r="D53" s="19">
        <v>-34434896.38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利润表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熊猫</cp:lastModifiedBy>
  <dcterms:created xsi:type="dcterms:W3CDTF">2022-03-18T08:54:17Z</dcterms:created>
  <dcterms:modified xsi:type="dcterms:W3CDTF">2022-03-18T08:56:14Z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59B89F4C0F3E4A8D883A1E7B392C5174</vt:lpwstr>
  </property>
  <property fmtid="{D5CDD505-2E9C-101B-9397-08002B2CF9AE}" pid="3" name="KSOProductBuildVer">
    <vt:lpwstr>2052-11.1.0.11566</vt:lpwstr>
  </property>
</Properties>
</file>