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358DC430-5A7A-486E-BDA8-8DEDA233B31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现金流量表" sheetId="1" r:id="rId1"/>
    <sheet name="资产负债表" sheetId="2" r:id="rId2"/>
    <sheet name="利润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13" i="2"/>
  <c r="G34" i="2"/>
  <c r="E37" i="2"/>
  <c r="E35" i="2"/>
  <c r="E28" i="2"/>
  <c r="E18" i="2"/>
  <c r="B37" i="2"/>
  <c r="B17" i="2"/>
  <c r="F37" i="2"/>
  <c r="F35" i="2"/>
  <c r="F28" i="2"/>
  <c r="F18" i="2"/>
  <c r="C17" i="2"/>
  <c r="C37" i="2" s="1"/>
  <c r="F12" i="2"/>
  <c r="F15" i="2"/>
  <c r="E21" i="3"/>
</calcChain>
</file>

<file path=xl/sharedStrings.xml><?xml version="1.0" encoding="utf-8"?>
<sst xmlns="http://schemas.openxmlformats.org/spreadsheetml/2006/main" count="149" uniqueCount="143">
  <si>
    <t>现 金 流 量 表</t>
  </si>
  <si>
    <t>会企03表</t>
  </si>
  <si>
    <t xml:space="preserve">单位名称：湖南湘友科信息技术限公司                         </t>
  </si>
  <si>
    <t>单位:元</t>
  </si>
  <si>
    <t>项      目</t>
  </si>
  <si>
    <t>行次</t>
  </si>
  <si>
    <t>本月</t>
  </si>
  <si>
    <t>累计</t>
  </si>
  <si>
    <t>一、经营活动产生的现金流量：</t>
  </si>
  <si>
    <t xml:space="preserve">     销售商品、提供劳务收到的现金</t>
  </si>
  <si>
    <t xml:space="preserve">     收到的税费返还</t>
  </si>
  <si>
    <t xml:space="preserve">     收到的其他与经营活动有关的现金</t>
  </si>
  <si>
    <t xml:space="preserve">         现金流入小计</t>
  </si>
  <si>
    <t xml:space="preserve">     购买商品、接受劳务支付的现金</t>
  </si>
  <si>
    <t xml:space="preserve">     支付给职工以及为职工支付的现金</t>
  </si>
  <si>
    <t xml:space="preserve">     支付的各项税费</t>
  </si>
  <si>
    <t xml:space="preserve">     支付的其它与经营活动有关的现金</t>
  </si>
  <si>
    <t xml:space="preserve">        现金流出小计</t>
  </si>
  <si>
    <t xml:space="preserve">     经营活动产生的现金流量净额</t>
  </si>
  <si>
    <t>二、投资活动产生的现金流量：</t>
  </si>
  <si>
    <t xml:space="preserve">     收回投资所收到的现金</t>
  </si>
  <si>
    <t xml:space="preserve">     取得投资收益所收到的现金</t>
  </si>
  <si>
    <t xml:space="preserve">     处置固定资产、无形资产和其他长期资产所收回的现金净额</t>
  </si>
  <si>
    <t xml:space="preserve">     收到的其他与投资活动有关的现金</t>
  </si>
  <si>
    <t xml:space="preserve">        现金流入小计</t>
  </si>
  <si>
    <t xml:space="preserve">     购建固定资产、无形资产和其他长期资产所支付的现金</t>
  </si>
  <si>
    <t xml:space="preserve">     投资所支付的现金</t>
  </si>
  <si>
    <t xml:space="preserve">     支付的其他与投资活动有关的现金</t>
  </si>
  <si>
    <t xml:space="preserve">     投资活动产生的现金流量净额</t>
  </si>
  <si>
    <t xml:space="preserve">三、筹资活动产生的现金流量： </t>
  </si>
  <si>
    <t xml:space="preserve">     吸收投资所收到的现金</t>
  </si>
  <si>
    <t xml:space="preserve">     借款所收到的现金</t>
  </si>
  <si>
    <t xml:space="preserve">     收到的其他与筹资活动有关的现金</t>
  </si>
  <si>
    <t xml:space="preserve">     偿还债务所支付的现金</t>
  </si>
  <si>
    <t xml:space="preserve">     分配股利、利润或偿付利息所支付的现金</t>
  </si>
  <si>
    <t xml:space="preserve">     支付的其他与筹资活动有关的现金</t>
  </si>
  <si>
    <t xml:space="preserve">     筹资活动产生的现金流量净额</t>
  </si>
  <si>
    <t>四、汇率变动对现金的影响额</t>
  </si>
  <si>
    <t>五、现金及现金等价物净增加额</t>
  </si>
  <si>
    <t>六、现金及现金等价物净增加情况</t>
  </si>
  <si>
    <t xml:space="preserve">     现金的期末余额</t>
  </si>
  <si>
    <t xml:space="preserve">     减：现金的期初余额 </t>
  </si>
  <si>
    <t xml:space="preserve">     加：现金等价物的期末余额 </t>
  </si>
  <si>
    <t xml:space="preserve">     减：现金等价物的期初余额 </t>
  </si>
  <si>
    <t xml:space="preserve">     现金及现金等价物净增加额</t>
  </si>
  <si>
    <t>资产负债表</t>
  </si>
  <si>
    <t>会企01表</t>
  </si>
  <si>
    <t>单位名称：湖南湘友信息技术有限公司</t>
  </si>
  <si>
    <t>单位：元</t>
  </si>
  <si>
    <t>资产</t>
  </si>
  <si>
    <t>年初余额</t>
  </si>
  <si>
    <t>期末余额</t>
  </si>
  <si>
    <t>负债及所有者权益（或股东权益）</t>
  </si>
  <si>
    <t>流动资产：</t>
  </si>
  <si>
    <t>流动负债：</t>
  </si>
  <si>
    <t>货币资金</t>
  </si>
  <si>
    <t xml:space="preserve">  短期借款</t>
  </si>
  <si>
    <t>短期投资</t>
  </si>
  <si>
    <t xml:space="preserve">  交易性金融负债</t>
  </si>
  <si>
    <t>应收票据</t>
  </si>
  <si>
    <t xml:space="preserve">  应付票据</t>
  </si>
  <si>
    <t>应收账款</t>
  </si>
  <si>
    <t xml:space="preserve">  应付账款</t>
  </si>
  <si>
    <t>预付款项</t>
  </si>
  <si>
    <t xml:space="preserve">  预收款项</t>
  </si>
  <si>
    <t>应收利息</t>
  </si>
  <si>
    <t xml:space="preserve">  应付职工薪酬</t>
  </si>
  <si>
    <t>应收股利</t>
  </si>
  <si>
    <t xml:space="preserve">  应交税费</t>
  </si>
  <si>
    <t>其他应收款</t>
  </si>
  <si>
    <t xml:space="preserve">  其他应交款</t>
  </si>
  <si>
    <t>存货</t>
  </si>
  <si>
    <t xml:space="preserve">  应付福利费</t>
  </si>
  <si>
    <t>待摊费用</t>
  </si>
  <si>
    <t xml:space="preserve">  其他应付款</t>
  </si>
  <si>
    <t>其他流动资产</t>
  </si>
  <si>
    <t xml:space="preserve">  一年内到期的非流动负债</t>
  </si>
  <si>
    <t>流动资产合计</t>
  </si>
  <si>
    <t xml:space="preserve"> 其他流动负债</t>
  </si>
  <si>
    <t>非流动资产</t>
  </si>
  <si>
    <t>流动负债合计</t>
  </si>
  <si>
    <t>可供出售金融资产</t>
  </si>
  <si>
    <t xml:space="preserve">  非流动负债：</t>
  </si>
  <si>
    <t>持有至到期投资</t>
  </si>
  <si>
    <t xml:space="preserve">  长期借款</t>
  </si>
  <si>
    <t>长期应收款</t>
  </si>
  <si>
    <t xml:space="preserve">  应付债券</t>
  </si>
  <si>
    <t>长期股权投资</t>
  </si>
  <si>
    <t xml:space="preserve">  长期应付款</t>
  </si>
  <si>
    <t>投资性房地产</t>
  </si>
  <si>
    <t xml:space="preserve">  专项应付款</t>
  </si>
  <si>
    <t>固定资产原值</t>
  </si>
  <si>
    <t xml:space="preserve">  预计负债</t>
  </si>
  <si>
    <t>减：累计折旧</t>
  </si>
  <si>
    <t xml:space="preserve">  递延所得税负债</t>
  </si>
  <si>
    <t>固定资产净额</t>
  </si>
  <si>
    <t xml:space="preserve">  其他非流动负债</t>
  </si>
  <si>
    <t>工程物资</t>
  </si>
  <si>
    <t>非流动负债合计</t>
  </si>
  <si>
    <t>在建工程</t>
  </si>
  <si>
    <t>负债合计</t>
  </si>
  <si>
    <t>固定资产清理</t>
  </si>
  <si>
    <t>所有者权益（或股东权益）：</t>
  </si>
  <si>
    <t>固定资产合计：</t>
  </si>
  <si>
    <t xml:space="preserve">  实收资本（或股本）</t>
  </si>
  <si>
    <t>无形资产及其他资产</t>
  </si>
  <si>
    <t xml:space="preserve">  资本公积</t>
  </si>
  <si>
    <t>无形资产</t>
  </si>
  <si>
    <t xml:space="preserve">  减：库存股</t>
  </si>
  <si>
    <t>长期待摊费用</t>
  </si>
  <si>
    <t xml:space="preserve">  盈余公积</t>
  </si>
  <si>
    <t>递延所得税资产</t>
  </si>
  <si>
    <t xml:space="preserve">  未分配利润</t>
  </si>
  <si>
    <t>其他非流动资产</t>
  </si>
  <si>
    <t xml:space="preserve">  所有者权益（或股东权益）合计</t>
  </si>
  <si>
    <t>非流动资产合计</t>
  </si>
  <si>
    <t>　</t>
  </si>
  <si>
    <t>资产总计</t>
  </si>
  <si>
    <t>负债和所有者权益（或股东权益）总计</t>
  </si>
  <si>
    <t>利润表</t>
  </si>
  <si>
    <t xml:space="preserve">  会企02表</t>
  </si>
  <si>
    <t xml:space="preserve">  单位：元</t>
  </si>
  <si>
    <t>项       目</t>
  </si>
  <si>
    <t>本月数</t>
  </si>
  <si>
    <t>本年累计</t>
  </si>
  <si>
    <t>一、营业收入</t>
  </si>
  <si>
    <t xml:space="preserve">    减：主营业务成本</t>
  </si>
  <si>
    <t xml:space="preserve">       主营业务税金及附加</t>
  </si>
  <si>
    <t>二、主营业务利润（亏损以-号填列）</t>
  </si>
  <si>
    <t xml:space="preserve">    加：其他业务利润（亏损以-号填列）</t>
  </si>
  <si>
    <t xml:space="preserve">    减：销售费用</t>
  </si>
  <si>
    <t xml:space="preserve">        管理费用</t>
  </si>
  <si>
    <t xml:space="preserve">        财务费用</t>
  </si>
  <si>
    <t>三、营业利润（亏损以"－"号填列）</t>
  </si>
  <si>
    <t xml:space="preserve">   加：投资收益（亏损以-号填列）</t>
  </si>
  <si>
    <t xml:space="preserve">       补贴收入</t>
  </si>
  <si>
    <t xml:space="preserve">       营业外收入</t>
  </si>
  <si>
    <t xml:space="preserve">   减：营业外支出</t>
  </si>
  <si>
    <t xml:space="preserve">    其中：非流动资产处置损失</t>
  </si>
  <si>
    <t>四、利润总额（亏损总额以"－"号填列）</t>
  </si>
  <si>
    <t xml:space="preserve">    减：所得税费用</t>
  </si>
  <si>
    <t>五、净利润（净亏损以"－"号填列）</t>
  </si>
  <si>
    <t>以前年度盈余调整2000，调减多记收入2000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</si>
</sst>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opLeftCell="A4" workbookViewId="0">
      <selection activeCell="G16" sqref="G16"/>
    </sheetView>
  </sheetViews>
  <sheetFormatPr defaultRowHeight="14.4" x14ac:dyDescent="0.25"/>
  <cols>
    <col min="1" max="1" width="52.77734375" customWidth="1"/>
    <col min="2" max="2" width="7.109375" style="1" customWidth="1"/>
    <col min="3" max="3" width="16.88671875" style="13" customWidth="1"/>
    <col min="4" max="4" width="17.21875" style="13" customWidth="1"/>
  </cols>
  <sheetData>
    <row r="1" spans="1:4" ht="17.399999999999999" x14ac:dyDescent="0.25">
      <c r="A1" s="18" t="s">
        <v>0</v>
      </c>
      <c r="B1" s="18"/>
      <c r="C1" s="18"/>
      <c r="D1" s="18"/>
    </row>
    <row r="2" spans="1:4" x14ac:dyDescent="0.25">
      <c r="A2" s="4"/>
      <c r="B2" s="5"/>
      <c r="C2" s="9"/>
      <c r="D2" s="9" t="s">
        <v>1</v>
      </c>
    </row>
    <row r="3" spans="1:4" x14ac:dyDescent="0.25">
      <c r="A3" s="4" t="s">
        <v>2</v>
      </c>
      <c r="B3" s="5"/>
      <c r="C3" s="9"/>
      <c r="D3" s="9" t="s">
        <v>3</v>
      </c>
    </row>
    <row r="4" spans="1:4" x14ac:dyDescent="0.25">
      <c r="A4" s="6" t="s">
        <v>4</v>
      </c>
      <c r="B4" s="7" t="s">
        <v>5</v>
      </c>
      <c r="C4" s="10" t="s">
        <v>6</v>
      </c>
      <c r="D4" s="10" t="s">
        <v>7</v>
      </c>
    </row>
    <row r="5" spans="1:4" x14ac:dyDescent="0.25">
      <c r="A5" s="2" t="s">
        <v>8</v>
      </c>
      <c r="B5" s="3"/>
      <c r="C5" s="11"/>
      <c r="D5" s="11"/>
    </row>
    <row r="6" spans="1:4" x14ac:dyDescent="0.25">
      <c r="A6" s="2" t="s">
        <v>9</v>
      </c>
      <c r="B6" s="3">
        <v>1</v>
      </c>
      <c r="C6" s="12">
        <v>2187654.5099999998</v>
      </c>
      <c r="D6" s="12">
        <v>12972853.26</v>
      </c>
    </row>
    <row r="7" spans="1:4" x14ac:dyDescent="0.25">
      <c r="A7" s="2" t="s">
        <v>10</v>
      </c>
      <c r="B7" s="3">
        <v>2</v>
      </c>
      <c r="C7" s="12"/>
      <c r="D7" s="12">
        <v>811075.27</v>
      </c>
    </row>
    <row r="8" spans="1:4" x14ac:dyDescent="0.25">
      <c r="A8" s="2" t="s">
        <v>11</v>
      </c>
      <c r="B8" s="3">
        <v>3</v>
      </c>
      <c r="C8" s="12">
        <v>139156.5</v>
      </c>
      <c r="D8" s="12">
        <v>2392009.7400000002</v>
      </c>
    </row>
    <row r="9" spans="1:4" x14ac:dyDescent="0.25">
      <c r="A9" s="2" t="s">
        <v>12</v>
      </c>
      <c r="B9" s="3">
        <v>4</v>
      </c>
      <c r="C9" s="14">
        <v>2326811.0099999998</v>
      </c>
      <c r="D9" s="14">
        <v>16175938.27</v>
      </c>
    </row>
    <row r="10" spans="1:4" x14ac:dyDescent="0.25">
      <c r="A10" s="2" t="s">
        <v>13</v>
      </c>
      <c r="B10" s="3">
        <v>5</v>
      </c>
      <c r="C10" s="12">
        <v>1053792</v>
      </c>
      <c r="D10" s="12">
        <v>6262803.0599999996</v>
      </c>
    </row>
    <row r="11" spans="1:4" x14ac:dyDescent="0.25">
      <c r="A11" s="2" t="s">
        <v>14</v>
      </c>
      <c r="B11" s="3">
        <v>6</v>
      </c>
      <c r="C11" s="12">
        <v>689855.55</v>
      </c>
      <c r="D11" s="12">
        <v>2323563.88</v>
      </c>
    </row>
    <row r="12" spans="1:4" x14ac:dyDescent="0.25">
      <c r="A12" s="2" t="s">
        <v>15</v>
      </c>
      <c r="B12" s="3">
        <v>7</v>
      </c>
      <c r="C12" s="12">
        <v>34426.71</v>
      </c>
      <c r="D12" s="12">
        <v>1084205.3700000001</v>
      </c>
    </row>
    <row r="13" spans="1:4" x14ac:dyDescent="0.25">
      <c r="A13" s="2" t="s">
        <v>16</v>
      </c>
      <c r="B13" s="3">
        <v>8</v>
      </c>
      <c r="C13" s="12">
        <v>235606</v>
      </c>
      <c r="D13" s="12">
        <v>5556285.5300000003</v>
      </c>
    </row>
    <row r="14" spans="1:4" x14ac:dyDescent="0.25">
      <c r="A14" s="2" t="s">
        <v>17</v>
      </c>
      <c r="B14" s="3">
        <v>9</v>
      </c>
      <c r="C14" s="14">
        <v>2013680.26</v>
      </c>
      <c r="D14" s="14">
        <v>15226857.84</v>
      </c>
    </row>
    <row r="15" spans="1:4" x14ac:dyDescent="0.25">
      <c r="A15" s="2" t="s">
        <v>18</v>
      </c>
      <c r="B15" s="3">
        <v>10</v>
      </c>
      <c r="C15" s="14">
        <v>313130.75</v>
      </c>
      <c r="D15" s="14">
        <v>949080.43</v>
      </c>
    </row>
    <row r="16" spans="1:4" x14ac:dyDescent="0.25">
      <c r="A16" s="2" t="s">
        <v>19</v>
      </c>
      <c r="B16" s="3"/>
      <c r="C16" s="12"/>
      <c r="D16" s="12"/>
    </row>
    <row r="17" spans="1:4" x14ac:dyDescent="0.25">
      <c r="A17" s="2" t="s">
        <v>20</v>
      </c>
      <c r="B17" s="3">
        <v>11</v>
      </c>
      <c r="C17" s="12"/>
      <c r="D17" s="12"/>
    </row>
    <row r="18" spans="1:4" x14ac:dyDescent="0.25">
      <c r="A18" s="2" t="s">
        <v>21</v>
      </c>
      <c r="B18" s="3">
        <v>12</v>
      </c>
      <c r="C18" s="12"/>
      <c r="D18" s="12"/>
    </row>
    <row r="19" spans="1:4" x14ac:dyDescent="0.25">
      <c r="A19" s="2" t="s">
        <v>22</v>
      </c>
      <c r="B19" s="3">
        <v>13</v>
      </c>
      <c r="C19" s="12"/>
      <c r="D19" s="12"/>
    </row>
    <row r="20" spans="1:4" x14ac:dyDescent="0.25">
      <c r="A20" s="2" t="s">
        <v>23</v>
      </c>
      <c r="B20" s="3">
        <v>14</v>
      </c>
      <c r="C20" s="12"/>
      <c r="D20" s="12"/>
    </row>
    <row r="21" spans="1:4" x14ac:dyDescent="0.25">
      <c r="A21" s="2" t="s">
        <v>24</v>
      </c>
      <c r="B21" s="3">
        <v>15</v>
      </c>
      <c r="C21" s="12"/>
      <c r="D21" s="12"/>
    </row>
    <row r="22" spans="1:4" x14ac:dyDescent="0.25">
      <c r="A22" s="2" t="s">
        <v>25</v>
      </c>
      <c r="B22" s="3">
        <v>16</v>
      </c>
      <c r="C22" s="12"/>
      <c r="D22" s="12"/>
    </row>
    <row r="23" spans="1:4" x14ac:dyDescent="0.25">
      <c r="A23" s="2" t="s">
        <v>26</v>
      </c>
      <c r="B23" s="3">
        <v>17</v>
      </c>
      <c r="C23" s="12"/>
      <c r="D23" s="12"/>
    </row>
    <row r="24" spans="1:4" x14ac:dyDescent="0.25">
      <c r="A24" s="2" t="s">
        <v>27</v>
      </c>
      <c r="B24" s="3">
        <v>18</v>
      </c>
      <c r="C24" s="12"/>
      <c r="D24" s="12"/>
    </row>
    <row r="25" spans="1:4" x14ac:dyDescent="0.25">
      <c r="A25" s="2" t="s">
        <v>17</v>
      </c>
      <c r="B25" s="3">
        <v>19</v>
      </c>
      <c r="C25" s="12"/>
      <c r="D25" s="12"/>
    </row>
    <row r="26" spans="1:4" x14ac:dyDescent="0.25">
      <c r="A26" s="2" t="s">
        <v>28</v>
      </c>
      <c r="B26" s="3">
        <v>20</v>
      </c>
      <c r="C26" s="12"/>
      <c r="D26" s="12"/>
    </row>
    <row r="27" spans="1:4" x14ac:dyDescent="0.25">
      <c r="A27" s="2" t="s">
        <v>29</v>
      </c>
      <c r="B27" s="3"/>
      <c r="C27" s="12"/>
      <c r="D27" s="12"/>
    </row>
    <row r="28" spans="1:4" x14ac:dyDescent="0.25">
      <c r="A28" s="2" t="s">
        <v>30</v>
      </c>
      <c r="B28" s="3">
        <v>21</v>
      </c>
      <c r="C28" s="12"/>
      <c r="D28" s="12"/>
    </row>
    <row r="29" spans="1:4" x14ac:dyDescent="0.25">
      <c r="A29" s="2" t="s">
        <v>31</v>
      </c>
      <c r="B29" s="3">
        <v>22</v>
      </c>
      <c r="C29" s="12"/>
      <c r="D29" s="12"/>
    </row>
    <row r="30" spans="1:4" x14ac:dyDescent="0.25">
      <c r="A30" s="2" t="s">
        <v>32</v>
      </c>
      <c r="B30" s="3">
        <v>23</v>
      </c>
      <c r="C30" s="12"/>
      <c r="D30" s="12"/>
    </row>
    <row r="31" spans="1:4" x14ac:dyDescent="0.25">
      <c r="A31" s="2" t="s">
        <v>24</v>
      </c>
      <c r="B31" s="3">
        <v>24</v>
      </c>
      <c r="C31" s="12"/>
      <c r="D31" s="12"/>
    </row>
    <row r="32" spans="1:4" x14ac:dyDescent="0.25">
      <c r="A32" s="2" t="s">
        <v>33</v>
      </c>
      <c r="B32" s="3">
        <v>25</v>
      </c>
      <c r="C32" s="12"/>
      <c r="D32" s="12"/>
    </row>
    <row r="33" spans="1:4" x14ac:dyDescent="0.25">
      <c r="A33" s="2" t="s">
        <v>34</v>
      </c>
      <c r="B33" s="3">
        <v>26</v>
      </c>
      <c r="C33" s="12"/>
      <c r="D33" s="12"/>
    </row>
    <row r="34" spans="1:4" x14ac:dyDescent="0.25">
      <c r="A34" s="2" t="s">
        <v>35</v>
      </c>
      <c r="B34" s="3">
        <v>27</v>
      </c>
      <c r="C34" s="12"/>
      <c r="D34" s="12"/>
    </row>
    <row r="35" spans="1:4" x14ac:dyDescent="0.25">
      <c r="A35" s="2" t="s">
        <v>17</v>
      </c>
      <c r="B35" s="3">
        <v>28</v>
      </c>
      <c r="C35" s="12"/>
      <c r="D35" s="12"/>
    </row>
    <row r="36" spans="1:4" x14ac:dyDescent="0.25">
      <c r="A36" s="2" t="s">
        <v>36</v>
      </c>
      <c r="B36" s="3">
        <v>29</v>
      </c>
      <c r="C36" s="12"/>
      <c r="D36" s="12"/>
    </row>
    <row r="37" spans="1:4" x14ac:dyDescent="0.25">
      <c r="A37" s="2" t="s">
        <v>37</v>
      </c>
      <c r="B37" s="3">
        <v>30</v>
      </c>
      <c r="C37" s="12"/>
      <c r="D37" s="12"/>
    </row>
    <row r="38" spans="1:4" x14ac:dyDescent="0.25">
      <c r="A38" s="2" t="s">
        <v>38</v>
      </c>
      <c r="B38" s="3">
        <v>31</v>
      </c>
      <c r="C38" s="14">
        <v>313130.75</v>
      </c>
      <c r="D38" s="14">
        <v>949080.43</v>
      </c>
    </row>
    <row r="39" spans="1:4" x14ac:dyDescent="0.25">
      <c r="A39" s="2" t="s">
        <v>39</v>
      </c>
      <c r="B39" s="3"/>
      <c r="C39" s="12"/>
      <c r="D39" s="12"/>
    </row>
    <row r="40" spans="1:4" s="15" customFormat="1" x14ac:dyDescent="0.25">
      <c r="A40" s="6" t="s">
        <v>40</v>
      </c>
      <c r="B40" s="7">
        <v>32</v>
      </c>
      <c r="C40" s="14">
        <v>1143041.8999999999</v>
      </c>
      <c r="D40" s="14">
        <v>1143041.8999999999</v>
      </c>
    </row>
    <row r="41" spans="1:4" s="15" customFormat="1" x14ac:dyDescent="0.25">
      <c r="A41" s="6" t="s">
        <v>41</v>
      </c>
      <c r="B41" s="7">
        <v>33</v>
      </c>
      <c r="C41" s="14">
        <v>829911.15</v>
      </c>
      <c r="D41" s="14">
        <v>93961.47</v>
      </c>
    </row>
    <row r="42" spans="1:4" x14ac:dyDescent="0.25">
      <c r="A42" s="2" t="s">
        <v>42</v>
      </c>
      <c r="B42" s="3">
        <v>34</v>
      </c>
      <c r="C42" s="12"/>
      <c r="D42" s="12"/>
    </row>
    <row r="43" spans="1:4" x14ac:dyDescent="0.25">
      <c r="A43" s="2" t="s">
        <v>43</v>
      </c>
      <c r="B43" s="3">
        <v>35</v>
      </c>
      <c r="C43" s="12"/>
      <c r="D43" s="12"/>
    </row>
    <row r="44" spans="1:4" x14ac:dyDescent="0.25">
      <c r="A44" s="2" t="s">
        <v>44</v>
      </c>
      <c r="B44" s="3">
        <v>36</v>
      </c>
      <c r="C44" s="12">
        <v>313130.75</v>
      </c>
      <c r="D44" s="14">
        <v>1049080.43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abSelected="1" workbookViewId="0">
      <selection activeCell="C9" sqref="C9"/>
    </sheetView>
  </sheetViews>
  <sheetFormatPr defaultRowHeight="14.4" x14ac:dyDescent="0.25"/>
  <cols>
    <col min="1" max="1" width="17.44140625" customWidth="1"/>
    <col min="2" max="3" width="16.109375" bestFit="1" customWidth="1"/>
    <col min="4" max="4" width="25.6640625" customWidth="1"/>
    <col min="5" max="5" width="16.109375" bestFit="1" customWidth="1"/>
    <col min="6" max="6" width="15.77734375" customWidth="1"/>
    <col min="7" max="7" width="39.109375" customWidth="1"/>
  </cols>
  <sheetData>
    <row r="1" spans="1:6" ht="27" customHeight="1" x14ac:dyDescent="0.25">
      <c r="A1" s="19" t="s">
        <v>45</v>
      </c>
      <c r="B1" s="19"/>
      <c r="C1" s="19"/>
      <c r="D1" s="19"/>
      <c r="E1" s="19"/>
      <c r="F1" s="19"/>
    </row>
    <row r="2" spans="1:6" x14ac:dyDescent="0.25">
      <c r="A2" s="4"/>
      <c r="B2" s="4"/>
      <c r="C2" s="4"/>
      <c r="D2" s="4"/>
      <c r="E2" s="4" t="s">
        <v>46</v>
      </c>
      <c r="F2" s="4"/>
    </row>
    <row r="3" spans="1:6" x14ac:dyDescent="0.25">
      <c r="A3" s="4" t="s">
        <v>47</v>
      </c>
      <c r="B3" s="4"/>
      <c r="C3" s="4"/>
      <c r="D3" s="4"/>
      <c r="E3" s="4" t="s">
        <v>48</v>
      </c>
      <c r="F3" s="4"/>
    </row>
    <row r="4" spans="1:6" s="15" customFormat="1" ht="20.25" customHeight="1" x14ac:dyDescent="0.25">
      <c r="A4" s="6" t="s">
        <v>49</v>
      </c>
      <c r="B4" s="6" t="s">
        <v>50</v>
      </c>
      <c r="C4" s="6" t="s">
        <v>51</v>
      </c>
      <c r="D4" s="6" t="s">
        <v>52</v>
      </c>
      <c r="E4" s="6" t="s">
        <v>50</v>
      </c>
      <c r="F4" s="6" t="s">
        <v>51</v>
      </c>
    </row>
    <row r="5" spans="1:6" x14ac:dyDescent="0.25">
      <c r="A5" s="2" t="s">
        <v>53</v>
      </c>
      <c r="B5" s="2"/>
      <c r="C5" s="2"/>
      <c r="D5" s="2" t="s">
        <v>54</v>
      </c>
      <c r="E5" s="2"/>
      <c r="F5" s="2"/>
    </row>
    <row r="6" spans="1:6" x14ac:dyDescent="0.25">
      <c r="A6" s="2" t="s">
        <v>55</v>
      </c>
      <c r="B6" s="8">
        <v>93961.47</v>
      </c>
      <c r="C6" s="8">
        <v>1143041.8999999999</v>
      </c>
      <c r="D6" s="8" t="s">
        <v>56</v>
      </c>
      <c r="E6" s="8"/>
      <c r="F6" s="8"/>
    </row>
    <row r="7" spans="1:6" x14ac:dyDescent="0.25">
      <c r="A7" s="2" t="s">
        <v>57</v>
      </c>
      <c r="B7" s="8"/>
      <c r="C7" s="8"/>
      <c r="D7" s="8" t="s">
        <v>58</v>
      </c>
      <c r="E7" s="8"/>
      <c r="F7" s="8"/>
    </row>
    <row r="8" spans="1:6" x14ac:dyDescent="0.25">
      <c r="A8" s="2" t="s">
        <v>59</v>
      </c>
      <c r="B8" s="8"/>
      <c r="C8" s="8">
        <f>834098.5-834098.5</f>
        <v>0</v>
      </c>
      <c r="D8" s="8" t="s">
        <v>60</v>
      </c>
      <c r="E8" s="8"/>
      <c r="F8" s="8"/>
    </row>
    <row r="9" spans="1:6" x14ac:dyDescent="0.25">
      <c r="A9" s="2" t="s">
        <v>61</v>
      </c>
      <c r="B9" s="8">
        <v>9900179.5099999998</v>
      </c>
      <c r="C9" s="8">
        <v>6793753.8399999999</v>
      </c>
      <c r="D9" s="8" t="s">
        <v>62</v>
      </c>
      <c r="E9" s="8">
        <v>2176094.7200000002</v>
      </c>
      <c r="F9" s="8">
        <v>1557566.64</v>
      </c>
    </row>
    <row r="10" spans="1:6" x14ac:dyDescent="0.25">
      <c r="A10" s="2" t="s">
        <v>63</v>
      </c>
      <c r="B10" s="8">
        <v>2052650.54</v>
      </c>
      <c r="C10" s="8">
        <v>3372590.14</v>
      </c>
      <c r="D10" s="8" t="s">
        <v>64</v>
      </c>
      <c r="E10" s="8">
        <v>1012972</v>
      </c>
      <c r="F10" s="8">
        <v>1196267.5</v>
      </c>
    </row>
    <row r="11" spans="1:6" x14ac:dyDescent="0.25">
      <c r="A11" s="2" t="s">
        <v>65</v>
      </c>
      <c r="B11" s="8"/>
      <c r="C11" s="8"/>
      <c r="D11" s="8" t="s">
        <v>66</v>
      </c>
      <c r="E11" s="8">
        <v>238782</v>
      </c>
      <c r="F11" s="8">
        <v>258822</v>
      </c>
    </row>
    <row r="12" spans="1:6" x14ac:dyDescent="0.25">
      <c r="A12" s="2" t="s">
        <v>67</v>
      </c>
      <c r="B12" s="8"/>
      <c r="C12" s="8"/>
      <c r="D12" s="8" t="s">
        <v>68</v>
      </c>
      <c r="E12" s="8">
        <v>-217864.18</v>
      </c>
      <c r="F12" s="8">
        <f>538968.26-511887.79</f>
        <v>27080.47000000003</v>
      </c>
    </row>
    <row r="13" spans="1:6" x14ac:dyDescent="0.25">
      <c r="A13" s="2" t="s">
        <v>69</v>
      </c>
      <c r="B13" s="8">
        <v>1876255.95</v>
      </c>
      <c r="C13" s="8">
        <f>1845384.55+29077.2+437.58+834098.5</f>
        <v>2708997.83</v>
      </c>
      <c r="D13" s="8" t="s">
        <v>70</v>
      </c>
      <c r="E13" s="8"/>
      <c r="F13" s="8"/>
    </row>
    <row r="14" spans="1:6" x14ac:dyDescent="0.25">
      <c r="A14" s="2" t="s">
        <v>71</v>
      </c>
      <c r="B14" s="8">
        <v>294656.5</v>
      </c>
      <c r="C14" s="8">
        <v>550782.47</v>
      </c>
      <c r="D14" s="8" t="s">
        <v>72</v>
      </c>
      <c r="E14" s="8"/>
      <c r="F14" s="8"/>
    </row>
    <row r="15" spans="1:6" x14ac:dyDescent="0.25">
      <c r="A15" s="2" t="s">
        <v>73</v>
      </c>
      <c r="B15" s="8"/>
      <c r="C15" s="8"/>
      <c r="D15" s="8" t="s">
        <v>74</v>
      </c>
      <c r="E15" s="8">
        <v>31547.66</v>
      </c>
      <c r="F15" s="8">
        <f>2671.42+29077.2+437.58</f>
        <v>32186.200000000004</v>
      </c>
    </row>
    <row r="16" spans="1:6" x14ac:dyDescent="0.25">
      <c r="A16" s="2" t="s">
        <v>75</v>
      </c>
      <c r="B16" s="8"/>
      <c r="C16" s="8">
        <v>538968.26</v>
      </c>
      <c r="D16" s="8" t="s">
        <v>76</v>
      </c>
      <c r="E16" s="8"/>
      <c r="F16" s="8"/>
    </row>
    <row r="17" spans="1:6" x14ac:dyDescent="0.25">
      <c r="A17" s="2" t="s">
        <v>77</v>
      </c>
      <c r="B17" s="8">
        <f>SUM(B6:B15)</f>
        <v>14217703.969999999</v>
      </c>
      <c r="C17" s="17">
        <f>SUM(C6:C16)</f>
        <v>15108134.440000001</v>
      </c>
      <c r="D17" s="8" t="s">
        <v>78</v>
      </c>
      <c r="E17" s="8"/>
      <c r="F17" s="8"/>
    </row>
    <row r="18" spans="1:6" x14ac:dyDescent="0.25">
      <c r="A18" s="2" t="s">
        <v>79</v>
      </c>
      <c r="B18" s="8"/>
      <c r="C18" s="8"/>
      <c r="D18" s="8" t="s">
        <v>80</v>
      </c>
      <c r="E18" s="8">
        <f>SUM(E9:E17)</f>
        <v>3241532.2</v>
      </c>
      <c r="F18" s="17">
        <f>SUM(F9:F17)</f>
        <v>3071922.81</v>
      </c>
    </row>
    <row r="19" spans="1:6" x14ac:dyDescent="0.25">
      <c r="A19" s="2" t="s">
        <v>81</v>
      </c>
      <c r="B19" s="8"/>
      <c r="C19" s="8"/>
      <c r="D19" s="8" t="s">
        <v>82</v>
      </c>
      <c r="E19" s="8"/>
      <c r="F19" s="8"/>
    </row>
    <row r="20" spans="1:6" x14ac:dyDescent="0.25">
      <c r="A20" s="2" t="s">
        <v>83</v>
      </c>
      <c r="B20" s="8"/>
      <c r="C20" s="8"/>
      <c r="D20" s="8" t="s">
        <v>84</v>
      </c>
      <c r="E20" s="8"/>
      <c r="F20" s="8"/>
    </row>
    <row r="21" spans="1:6" x14ac:dyDescent="0.25">
      <c r="A21" s="2" t="s">
        <v>85</v>
      </c>
      <c r="B21" s="8"/>
      <c r="C21" s="8"/>
      <c r="D21" s="8" t="s">
        <v>86</v>
      </c>
      <c r="E21" s="8"/>
      <c r="F21" s="8"/>
    </row>
    <row r="22" spans="1:6" x14ac:dyDescent="0.25">
      <c r="A22" s="2" t="s">
        <v>87</v>
      </c>
      <c r="B22" s="8"/>
      <c r="C22" s="8"/>
      <c r="D22" s="8" t="s">
        <v>88</v>
      </c>
      <c r="E22" s="8"/>
      <c r="F22" s="8"/>
    </row>
    <row r="23" spans="1:6" x14ac:dyDescent="0.25">
      <c r="A23" s="2" t="s">
        <v>89</v>
      </c>
      <c r="B23" s="8"/>
      <c r="C23" s="8"/>
      <c r="D23" s="8" t="s">
        <v>90</v>
      </c>
      <c r="E23" s="8"/>
      <c r="F23" s="8"/>
    </row>
    <row r="24" spans="1:6" x14ac:dyDescent="0.25">
      <c r="A24" s="2" t="s">
        <v>91</v>
      </c>
      <c r="B24" s="8">
        <v>293629.11</v>
      </c>
      <c r="C24" s="8">
        <v>1055117.1200000001</v>
      </c>
      <c r="D24" s="8" t="s">
        <v>92</v>
      </c>
      <c r="E24" s="8">
        <v>260000</v>
      </c>
      <c r="F24" s="8">
        <v>400000</v>
      </c>
    </row>
    <row r="25" spans="1:6" x14ac:dyDescent="0.25">
      <c r="A25" s="2" t="s">
        <v>93</v>
      </c>
      <c r="B25" s="8">
        <v>291585.53999999998</v>
      </c>
      <c r="C25" s="8">
        <v>394705.82</v>
      </c>
      <c r="D25" s="8" t="s">
        <v>94</v>
      </c>
      <c r="E25" s="8"/>
      <c r="F25" s="8">
        <v>300000</v>
      </c>
    </row>
    <row r="26" spans="1:6" x14ac:dyDescent="0.25">
      <c r="A26" s="2" t="s">
        <v>95</v>
      </c>
      <c r="B26" s="8">
        <v>2043.57</v>
      </c>
      <c r="C26" s="8">
        <v>660411.30000000005</v>
      </c>
      <c r="D26" s="8" t="s">
        <v>96</v>
      </c>
      <c r="E26" s="8"/>
      <c r="F26" s="8"/>
    </row>
    <row r="27" spans="1:6" x14ac:dyDescent="0.25">
      <c r="A27" s="2" t="s">
        <v>97</v>
      </c>
      <c r="B27" s="8"/>
      <c r="C27" s="8"/>
      <c r="D27" s="8" t="s">
        <v>98</v>
      </c>
      <c r="E27" s="8">
        <v>260000</v>
      </c>
      <c r="F27" s="8">
        <v>700000</v>
      </c>
    </row>
    <row r="28" spans="1:6" x14ac:dyDescent="0.25">
      <c r="A28" s="2" t="s">
        <v>99</v>
      </c>
      <c r="B28" s="8"/>
      <c r="C28" s="8"/>
      <c r="D28" s="8" t="s">
        <v>100</v>
      </c>
      <c r="E28" s="8">
        <f>E27+E18</f>
        <v>3501532.2</v>
      </c>
      <c r="F28" s="8">
        <f>F27+F18</f>
        <v>3771922.81</v>
      </c>
    </row>
    <row r="29" spans="1:6" x14ac:dyDescent="0.25">
      <c r="A29" s="2" t="s">
        <v>101</v>
      </c>
      <c r="B29" s="8"/>
      <c r="C29" s="8"/>
      <c r="D29" s="8" t="s">
        <v>102</v>
      </c>
      <c r="E29" s="8"/>
      <c r="F29" s="8"/>
    </row>
    <row r="30" spans="1:6" x14ac:dyDescent="0.25">
      <c r="A30" s="2" t="s">
        <v>103</v>
      </c>
      <c r="B30" s="8">
        <v>2043.57</v>
      </c>
      <c r="C30" s="8">
        <v>660411.30000000005</v>
      </c>
      <c r="D30" s="8" t="s">
        <v>104</v>
      </c>
      <c r="E30" s="8">
        <v>10000000</v>
      </c>
      <c r="F30" s="8">
        <v>10000000</v>
      </c>
    </row>
    <row r="31" spans="1:6" x14ac:dyDescent="0.25">
      <c r="A31" s="2" t="s">
        <v>105</v>
      </c>
      <c r="B31" s="8"/>
      <c r="C31" s="8"/>
      <c r="D31" s="8" t="s">
        <v>106</v>
      </c>
      <c r="E31" s="8"/>
      <c r="F31" s="8"/>
    </row>
    <row r="32" spans="1:6" x14ac:dyDescent="0.25">
      <c r="A32" s="2" t="s">
        <v>107</v>
      </c>
      <c r="B32" s="8">
        <v>2192000</v>
      </c>
      <c r="C32" s="8">
        <v>1904000</v>
      </c>
      <c r="D32" s="8" t="s">
        <v>108</v>
      </c>
      <c r="E32" s="8"/>
      <c r="F32" s="8"/>
    </row>
    <row r="33" spans="1:7" x14ac:dyDescent="0.25">
      <c r="A33" s="2" t="s">
        <v>109</v>
      </c>
      <c r="B33" s="8"/>
      <c r="C33" s="8"/>
      <c r="D33" s="8" t="s">
        <v>110</v>
      </c>
      <c r="E33" s="8"/>
      <c r="F33" s="8"/>
    </row>
    <row r="34" spans="1:7" x14ac:dyDescent="0.25">
      <c r="A34" s="2" t="s">
        <v>111</v>
      </c>
      <c r="B34" s="8"/>
      <c r="C34" s="8"/>
      <c r="D34" s="8" t="s">
        <v>112</v>
      </c>
      <c r="E34" s="8">
        <v>2910215.34</v>
      </c>
      <c r="F34" s="8">
        <v>3900622.93</v>
      </c>
      <c r="G34" s="16">
        <f>F34-E34</f>
        <v>990407.59000000032</v>
      </c>
    </row>
    <row r="35" spans="1:7" x14ac:dyDescent="0.25">
      <c r="A35" s="2" t="s">
        <v>113</v>
      </c>
      <c r="B35" s="8"/>
      <c r="C35" s="8"/>
      <c r="D35" s="8" t="s">
        <v>114</v>
      </c>
      <c r="E35" s="8">
        <f>E34+E30</f>
        <v>12910215.34</v>
      </c>
      <c r="F35" s="8">
        <f>F34+F30</f>
        <v>13900622.93</v>
      </c>
      <c r="G35" t="s">
        <v>142</v>
      </c>
    </row>
    <row r="36" spans="1:7" x14ac:dyDescent="0.25">
      <c r="A36" s="2" t="s">
        <v>115</v>
      </c>
      <c r="B36" s="8">
        <v>2194043.5699999998</v>
      </c>
      <c r="C36" s="8">
        <v>2564411.2999999998</v>
      </c>
      <c r="D36" s="8" t="s">
        <v>116</v>
      </c>
      <c r="E36" s="8"/>
      <c r="F36" s="8"/>
    </row>
    <row r="37" spans="1:7" x14ac:dyDescent="0.25">
      <c r="A37" s="2" t="s">
        <v>117</v>
      </c>
      <c r="B37" s="8">
        <f>B36+B17</f>
        <v>16411747.539999999</v>
      </c>
      <c r="C37" s="8">
        <f>C36+C17</f>
        <v>17672545.740000002</v>
      </c>
      <c r="D37" s="8" t="s">
        <v>118</v>
      </c>
      <c r="E37" s="8">
        <f>E35+E28</f>
        <v>16411747.539999999</v>
      </c>
      <c r="F37" s="8">
        <f>F35+F28</f>
        <v>17672545.739999998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activeCell="B25" sqref="B25"/>
    </sheetView>
  </sheetViews>
  <sheetFormatPr defaultRowHeight="14.4" x14ac:dyDescent="0.25"/>
  <cols>
    <col min="1" max="1" width="38.44140625" customWidth="1"/>
    <col min="2" max="2" width="13.77734375" customWidth="1"/>
    <col min="3" max="3" width="18.77734375" customWidth="1"/>
    <col min="5" max="5" width="12.77734375" bestFit="1" customWidth="1"/>
  </cols>
  <sheetData>
    <row r="1" spans="1:3" ht="20.100000000000001" customHeight="1" x14ac:dyDescent="0.25">
      <c r="A1" s="20" t="s">
        <v>119</v>
      </c>
      <c r="B1" s="20"/>
      <c r="C1" s="20"/>
    </row>
    <row r="2" spans="1:3" ht="20.100000000000001" customHeight="1" x14ac:dyDescent="0.25">
      <c r="A2" s="2"/>
      <c r="B2" s="2"/>
      <c r="C2" s="2" t="s">
        <v>120</v>
      </c>
    </row>
    <row r="3" spans="1:3" ht="20.100000000000001" customHeight="1" x14ac:dyDescent="0.25">
      <c r="A3" s="2" t="s">
        <v>47</v>
      </c>
      <c r="B3" s="2"/>
      <c r="C3" s="2" t="s">
        <v>121</v>
      </c>
    </row>
    <row r="4" spans="1:3" ht="20.100000000000001" customHeight="1" x14ac:dyDescent="0.25">
      <c r="A4" s="2" t="s">
        <v>122</v>
      </c>
      <c r="B4" s="2" t="s">
        <v>123</v>
      </c>
      <c r="C4" s="2" t="s">
        <v>124</v>
      </c>
    </row>
    <row r="5" spans="1:3" ht="20.100000000000001" customHeight="1" x14ac:dyDescent="0.25">
      <c r="A5" s="2" t="s">
        <v>125</v>
      </c>
      <c r="B5" s="8">
        <v>980370.39</v>
      </c>
      <c r="C5" s="8">
        <v>10130557.84</v>
      </c>
    </row>
    <row r="6" spans="1:3" ht="20.100000000000001" customHeight="1" x14ac:dyDescent="0.25">
      <c r="A6" s="2" t="s">
        <v>126</v>
      </c>
      <c r="B6" s="8">
        <v>505486.72</v>
      </c>
      <c r="C6" s="8">
        <v>6210211.5700000003</v>
      </c>
    </row>
    <row r="7" spans="1:3" ht="20.100000000000001" customHeight="1" x14ac:dyDescent="0.25">
      <c r="A7" s="2" t="s">
        <v>127</v>
      </c>
      <c r="B7" s="8">
        <v>22080.47</v>
      </c>
      <c r="C7" s="8">
        <v>104434.57</v>
      </c>
    </row>
    <row r="8" spans="1:3" ht="20.100000000000001" customHeight="1" x14ac:dyDescent="0.25">
      <c r="A8" s="2" t="s">
        <v>128</v>
      </c>
      <c r="B8" s="8">
        <v>452803.2</v>
      </c>
      <c r="C8" s="8">
        <v>3815911.7</v>
      </c>
    </row>
    <row r="9" spans="1:3" ht="20.100000000000001" customHeight="1" x14ac:dyDescent="0.25">
      <c r="A9" s="2" t="s">
        <v>129</v>
      </c>
      <c r="B9" s="8"/>
      <c r="C9" s="8"/>
    </row>
    <row r="10" spans="1:3" ht="20.100000000000001" customHeight="1" x14ac:dyDescent="0.25">
      <c r="A10" s="2" t="s">
        <v>130</v>
      </c>
      <c r="B10" s="8"/>
      <c r="C10" s="8"/>
    </row>
    <row r="11" spans="1:3" ht="20.100000000000001" customHeight="1" x14ac:dyDescent="0.25">
      <c r="A11" s="2" t="s">
        <v>131</v>
      </c>
      <c r="B11" s="8">
        <v>843137.66</v>
      </c>
      <c r="C11" s="8">
        <v>3620282.27</v>
      </c>
    </row>
    <row r="12" spans="1:3" ht="20.100000000000001" customHeight="1" x14ac:dyDescent="0.25">
      <c r="A12" s="2" t="s">
        <v>132</v>
      </c>
      <c r="B12" s="8">
        <v>-150.5</v>
      </c>
      <c r="C12" s="8">
        <v>-236.16</v>
      </c>
    </row>
    <row r="13" spans="1:3" ht="20.100000000000001" customHeight="1" x14ac:dyDescent="0.25">
      <c r="A13" s="2" t="s">
        <v>133</v>
      </c>
      <c r="B13" s="8">
        <v>-390183.96</v>
      </c>
      <c r="C13" s="8">
        <v>195865.59</v>
      </c>
    </row>
    <row r="14" spans="1:3" ht="20.100000000000001" customHeight="1" x14ac:dyDescent="0.25">
      <c r="A14" s="2" t="s">
        <v>134</v>
      </c>
      <c r="B14" s="8"/>
      <c r="C14" s="8"/>
    </row>
    <row r="15" spans="1:3" ht="20.100000000000001" customHeight="1" x14ac:dyDescent="0.25">
      <c r="A15" s="2" t="s">
        <v>135</v>
      </c>
      <c r="B15" s="8"/>
      <c r="C15" s="8"/>
    </row>
    <row r="16" spans="1:3" ht="20.100000000000001" customHeight="1" x14ac:dyDescent="0.25">
      <c r="A16" s="2" t="s">
        <v>136</v>
      </c>
      <c r="B16" s="8"/>
      <c r="C16" s="8">
        <v>811075.27</v>
      </c>
    </row>
    <row r="17" spans="1:5" ht="20.100000000000001" customHeight="1" x14ac:dyDescent="0.25">
      <c r="A17" s="2" t="s">
        <v>137</v>
      </c>
      <c r="B17" s="8"/>
      <c r="C17" s="8"/>
    </row>
    <row r="18" spans="1:5" ht="20.100000000000001" customHeight="1" x14ac:dyDescent="0.25">
      <c r="A18" s="2" t="s">
        <v>138</v>
      </c>
      <c r="B18" s="8"/>
      <c r="C18" s="8"/>
    </row>
    <row r="19" spans="1:5" ht="20.100000000000001" customHeight="1" x14ac:dyDescent="0.25">
      <c r="A19" s="2" t="s">
        <v>139</v>
      </c>
      <c r="B19" s="8">
        <v>-390183.96</v>
      </c>
      <c r="C19" s="8">
        <v>1006940.86</v>
      </c>
    </row>
    <row r="20" spans="1:5" ht="20.100000000000001" customHeight="1" x14ac:dyDescent="0.25">
      <c r="A20" s="2" t="s">
        <v>140</v>
      </c>
      <c r="B20" s="8">
        <v>5000</v>
      </c>
      <c r="C20" s="8">
        <v>14533.27</v>
      </c>
    </row>
    <row r="21" spans="1:5" ht="20.100000000000001" customHeight="1" x14ac:dyDescent="0.25">
      <c r="A21" s="2" t="s">
        <v>141</v>
      </c>
      <c r="B21" s="8">
        <v>-395183.96</v>
      </c>
      <c r="C21" s="8">
        <v>992407.59</v>
      </c>
      <c r="E21" s="16">
        <f>C19-C20</f>
        <v>992407.59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现金流量表</vt:lpstr>
      <vt:lpstr>资产负债表</vt:lpstr>
      <vt:lpstr>利润表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2022-03-02T09:27:30Z</dcterms:modified>
</cp:coreProperties>
</file>