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1640" activeTab="2"/>
  </bookViews>
  <sheets>
    <sheet name="2021资产负债表" sheetId="3" r:id="rId1"/>
    <sheet name="2021利润表" sheetId="4" r:id="rId2"/>
    <sheet name="2021现金流量表 " sheetId="5" r:id="rId3"/>
  </sheets>
  <externalReferences>
    <externalReference r:id="rId4"/>
  </externalReferences>
  <definedNames>
    <definedName name="_xlnm.Print_Area" localSheetId="2">'2021现金流量表 '!$A$1:$F$38</definedName>
  </definedNames>
  <calcPr calcId="144525"/>
</workbook>
</file>

<file path=xl/comments1.xml><?xml version="1.0" encoding="utf-8"?>
<comments xmlns="http://schemas.openxmlformats.org/spreadsheetml/2006/main">
  <authors>
    <author>songa</author>
  </authors>
  <commentList>
    <comment ref="C6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F6" authorId="0">
      <text>
        <r>
          <rPr>
            <sz val="9"/>
            <rFont val="宋体"/>
            <charset val="134"/>
          </rPr>
          <t>36栏与利润表C21核对,此表正确与否的关键.</t>
        </r>
      </text>
    </comment>
    <comment ref="C7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F7" authorId="0">
      <text>
        <r>
          <rPr>
            <sz val="9"/>
            <rFont val="宋体"/>
            <charset val="134"/>
          </rPr>
          <t>非阴影部分的公式未进行保护,如果对某栏数字不满意,请直接到公式后加减某个数字,不用去改已设置好的公式!</t>
        </r>
      </text>
    </comment>
    <comment ref="F8" authorId="0">
      <text>
        <r>
          <rPr>
            <sz val="9"/>
            <rFont val="宋体"/>
            <charset val="134"/>
          </rPr>
          <t>非阴影部分的公式未进行保护,如果对某栏数字不满意,请直接到公式后加减某个数字,不用去改已设置好的公式!</t>
        </r>
      </text>
    </comment>
    <comment ref="F9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C10" authorId="0">
      <text>
        <r>
          <rPr>
            <sz val="9"/>
            <rFont val="宋体"/>
            <charset val="134"/>
          </rPr>
          <t>非阴影部分的公式未进行保护,如果对某栏数字不满意,请直接到公式后加减某个数字,不用去改已设置好的公式!</t>
        </r>
      </text>
    </comment>
    <comment ref="F10" authorId="0">
      <text>
        <r>
          <rPr>
            <sz val="9"/>
            <rFont val="宋体"/>
            <charset val="134"/>
          </rPr>
          <t>非阴影部分的公式未进行保护,如果对某栏数字不满意,请直接到公式后加减某个数字,不用去改已设置好的公式!</t>
        </r>
      </text>
    </comment>
    <comment ref="C11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F11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F12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C13" authorId="0">
      <text>
        <r>
          <rPr>
            <sz val="9"/>
            <rFont val="宋体"/>
            <charset val="134"/>
          </rPr>
          <t xml:space="preserve">报表倒挤平衡项目,已进行公式保护!
</t>
        </r>
      </text>
    </comment>
    <comment ref="F13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F14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C15" authorId="0">
      <text>
        <r>
          <rPr>
            <sz val="9"/>
            <rFont val="宋体"/>
            <charset val="134"/>
          </rPr>
          <t xml:space="preserve">报表倒挤平衡项目,已进行公式保护!
</t>
        </r>
      </text>
    </comment>
    <comment ref="F15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F16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C17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F17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C18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F18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C19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F19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C20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F20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F21" authorId="0">
      <text>
        <r>
          <rPr>
            <sz val="9"/>
            <rFont val="宋体"/>
            <charset val="134"/>
          </rPr>
          <t xml:space="preserve">报表倒挤平衡项目,已进行公式保护!
</t>
        </r>
      </text>
    </comment>
    <comment ref="C22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C23" authorId="0">
      <text>
        <r>
          <rPr>
            <sz val="9"/>
            <rFont val="宋体"/>
            <charset val="134"/>
          </rPr>
          <t>非阴影部分的公式未进行保护,如果对某栏数字不满意,请直接到公式后加减某个数字,不用去改已设置好的公式!</t>
        </r>
      </text>
    </comment>
    <comment ref="C28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C29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C30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C32" authorId="0">
      <text>
        <r>
          <rPr>
            <sz val="9"/>
            <rFont val="宋体"/>
            <charset val="134"/>
          </rPr>
          <t xml:space="preserve">非阴影部分的公式未进行保护,如果对某栏数字不满意,请直接到公式后加减某个数字,不用去改已设置好的公式!
</t>
        </r>
      </text>
    </comment>
    <comment ref="C33" authorId="0">
      <text>
        <r>
          <rPr>
            <sz val="9"/>
            <rFont val="宋体"/>
            <charset val="134"/>
          </rPr>
          <t>非阴影部分的公式未进行保护,如果对某栏数字不满意,请直接到公式后加减某个数字,不用去改已设置好的公式!</t>
        </r>
      </text>
    </comment>
    <comment ref="F34" authorId="0">
      <text>
        <r>
          <rPr>
            <sz val="9"/>
            <rFont val="宋体"/>
            <charset val="134"/>
          </rPr>
          <t xml:space="preserve">64栏与资产负债表核对,此表正确与否的关键.
</t>
        </r>
      </text>
    </comment>
    <comment ref="F35" authorId="0">
      <text>
        <r>
          <rPr>
            <sz val="9"/>
            <rFont val="宋体"/>
            <charset val="134"/>
          </rPr>
          <t xml:space="preserve">65栏与资产负债表核对,此表正确与否的关键.
</t>
        </r>
      </text>
    </comment>
    <comment ref="A39" authorId="0">
      <text>
        <r>
          <rPr>
            <sz val="9"/>
            <rFont val="宋体"/>
            <charset val="134"/>
          </rPr>
          <t xml:space="preserve">如不需要,请隐藏此行
</t>
        </r>
      </text>
    </comment>
  </commentList>
</comments>
</file>

<file path=xl/sharedStrings.xml><?xml version="1.0" encoding="utf-8"?>
<sst xmlns="http://schemas.openxmlformats.org/spreadsheetml/2006/main" count="310" uniqueCount="229">
  <si>
    <t xml:space="preserve">
</t>
  </si>
  <si>
    <t>资产负债表</t>
  </si>
  <si>
    <t>纳税人识别号：91430381MA4L6KEY83</t>
  </si>
  <si>
    <t>会小企01表</t>
  </si>
  <si>
    <t>编制单位： 湖南省金富茶油有限公司</t>
  </si>
  <si>
    <t>2021年12月31日</t>
  </si>
  <si>
    <t>单位：元</t>
  </si>
  <si>
    <t>资产</t>
  </si>
  <si>
    <t>行次</t>
  </si>
  <si>
    <t>年初余额</t>
  </si>
  <si>
    <t>期末余额</t>
  </si>
  <si>
    <t>负债和所有者权益</t>
  </si>
  <si>
    <t>流动资产：</t>
  </si>
  <si>
    <t>流动负债：</t>
  </si>
  <si>
    <t xml:space="preserve"> 货币资金</t>
  </si>
  <si>
    <t>1</t>
  </si>
  <si>
    <t xml:space="preserve"> 短期借款</t>
  </si>
  <si>
    <t>31</t>
  </si>
  <si>
    <t xml:space="preserve"> 短期投资</t>
  </si>
  <si>
    <t>2</t>
  </si>
  <si>
    <t xml:space="preserve"> 应付票据</t>
  </si>
  <si>
    <t>32</t>
  </si>
  <si>
    <t xml:space="preserve"> 应收票据</t>
  </si>
  <si>
    <t>3</t>
  </si>
  <si>
    <t xml:space="preserve"> 应付账款</t>
  </si>
  <si>
    <t>33</t>
  </si>
  <si>
    <t xml:space="preserve"> 应收账款</t>
  </si>
  <si>
    <t>4</t>
  </si>
  <si>
    <t xml:space="preserve"> 预收账款</t>
  </si>
  <si>
    <t>34</t>
  </si>
  <si>
    <t xml:space="preserve"> 预付账款</t>
  </si>
  <si>
    <t>5</t>
  </si>
  <si>
    <t xml:space="preserve"> 应付职工薪酬</t>
  </si>
  <si>
    <t>35</t>
  </si>
  <si>
    <t xml:space="preserve"> 应收股利</t>
  </si>
  <si>
    <t>6</t>
  </si>
  <si>
    <t xml:space="preserve"> 应交税费</t>
  </si>
  <si>
    <t>36</t>
  </si>
  <si>
    <t xml:space="preserve"> 应收利息</t>
  </si>
  <si>
    <t>7</t>
  </si>
  <si>
    <t xml:space="preserve"> 应付利息</t>
  </si>
  <si>
    <t>37</t>
  </si>
  <si>
    <t xml:space="preserve"> 其他应收款</t>
  </si>
  <si>
    <t>8</t>
  </si>
  <si>
    <t xml:space="preserve"> 应付利润</t>
  </si>
  <si>
    <t>38</t>
  </si>
  <si>
    <t xml:space="preserve"> 存货</t>
  </si>
  <si>
    <t>9</t>
  </si>
  <si>
    <t xml:space="preserve"> 其他应付款</t>
  </si>
  <si>
    <t>39</t>
  </si>
  <si>
    <t xml:space="preserve"> 其中：原材料</t>
  </si>
  <si>
    <t>10</t>
  </si>
  <si>
    <t xml:space="preserve"> 其他流动负债</t>
  </si>
  <si>
    <t>40</t>
  </si>
  <si>
    <t xml:space="preserve">  在产品</t>
  </si>
  <si>
    <t>11</t>
  </si>
  <si>
    <t xml:space="preserve">  流动负债合计</t>
  </si>
  <si>
    <t>41</t>
  </si>
  <si>
    <t xml:space="preserve">  库存商品</t>
  </si>
  <si>
    <t>12</t>
  </si>
  <si>
    <t>非流动负债：</t>
  </si>
  <si>
    <t xml:space="preserve">  周转材料</t>
  </si>
  <si>
    <t>13</t>
  </si>
  <si>
    <t xml:space="preserve"> 长期借款</t>
  </si>
  <si>
    <t>42</t>
  </si>
  <si>
    <t>其他流动资产:</t>
  </si>
  <si>
    <t>14</t>
  </si>
  <si>
    <t xml:space="preserve"> 长期应付款</t>
  </si>
  <si>
    <t>43</t>
  </si>
  <si>
    <t xml:space="preserve"> 流动资产合计</t>
  </si>
  <si>
    <t>15</t>
  </si>
  <si>
    <t xml:space="preserve"> 递延收益</t>
  </si>
  <si>
    <t>44</t>
  </si>
  <si>
    <t>非流动资产：</t>
  </si>
  <si>
    <t xml:space="preserve"> 其他非流动负债</t>
  </si>
  <si>
    <t>45</t>
  </si>
  <si>
    <t xml:space="preserve"> 长期债券投资</t>
  </si>
  <si>
    <t>16</t>
  </si>
  <si>
    <t xml:space="preserve">  非流动负债合计</t>
  </si>
  <si>
    <t>46</t>
  </si>
  <si>
    <t xml:space="preserve"> 长期股权投资</t>
  </si>
  <si>
    <t>17</t>
  </si>
  <si>
    <t xml:space="preserve"> 负债合计</t>
  </si>
  <si>
    <t>47</t>
  </si>
  <si>
    <t xml:space="preserve"> 固定资产原价</t>
  </si>
  <si>
    <t>18</t>
  </si>
  <si>
    <t xml:space="preserve"> 减：累计折旧</t>
  </si>
  <si>
    <t>19</t>
  </si>
  <si>
    <t xml:space="preserve"> 固定资产账面价值</t>
  </si>
  <si>
    <t>20</t>
  </si>
  <si>
    <t xml:space="preserve"> 在建工程</t>
  </si>
  <si>
    <t>21</t>
  </si>
  <si>
    <t xml:space="preserve"> 工程物资</t>
  </si>
  <si>
    <t>22</t>
  </si>
  <si>
    <t xml:space="preserve"> 固定资产清理</t>
  </si>
  <si>
    <t>23</t>
  </si>
  <si>
    <t xml:space="preserve"> 生产性生物资产</t>
  </si>
  <si>
    <t>24</t>
  </si>
  <si>
    <t>所有者权益（或股东权益）：</t>
  </si>
  <si>
    <t xml:space="preserve"> 无形资产</t>
  </si>
  <si>
    <t>25</t>
  </si>
  <si>
    <t xml:space="preserve"> 实收资本（或股本）</t>
  </si>
  <si>
    <t>48</t>
  </si>
  <si>
    <t xml:space="preserve"> 开发支出</t>
  </si>
  <si>
    <t>26</t>
  </si>
  <si>
    <t xml:space="preserve"> 资本公积</t>
  </si>
  <si>
    <t>49</t>
  </si>
  <si>
    <t xml:space="preserve"> 长期待摊费用</t>
  </si>
  <si>
    <t>27</t>
  </si>
  <si>
    <t xml:space="preserve"> 盈余公积</t>
  </si>
  <si>
    <t>50</t>
  </si>
  <si>
    <t xml:space="preserve"> 其他非流动资产</t>
  </si>
  <si>
    <t>28</t>
  </si>
  <si>
    <t xml:space="preserve"> 未分配利润</t>
  </si>
  <si>
    <t>51</t>
  </si>
  <si>
    <t xml:space="preserve"> 非流动资产合计</t>
  </si>
  <si>
    <t>29</t>
  </si>
  <si>
    <t>所有者权益（或股东权益）合计</t>
  </si>
  <si>
    <t>52</t>
  </si>
  <si>
    <t xml:space="preserve"> 资产总计</t>
  </si>
  <si>
    <t>30</t>
  </si>
  <si>
    <t>负债和所有者权益（或股东权益）总计</t>
  </si>
  <si>
    <t>53</t>
  </si>
  <si>
    <t>利润表</t>
  </si>
  <si>
    <r>
      <rPr>
        <sz val="10"/>
        <rFont val="宋体"/>
        <charset val="0"/>
      </rPr>
      <t>会小企</t>
    </r>
    <r>
      <rPr>
        <sz val="10"/>
        <rFont val="Arial"/>
        <charset val="0"/>
      </rPr>
      <t>02</t>
    </r>
    <r>
      <rPr>
        <sz val="10"/>
        <rFont val="宋体"/>
        <charset val="0"/>
      </rPr>
      <t>表</t>
    </r>
  </si>
  <si>
    <t>编制单位：湖南省金富茶油有限公司</t>
  </si>
  <si>
    <t>2021年度</t>
  </si>
  <si>
    <t>项目</t>
  </si>
  <si>
    <t>本年累计数</t>
  </si>
  <si>
    <t>上年累计数</t>
  </si>
  <si>
    <t> 一、营业收入</t>
  </si>
  <si>
    <t xml:space="preserve">   减：营业成本</t>
  </si>
  <si>
    <t xml:space="preserve">   营业税金及附加</t>
  </si>
  <si>
    <t xml:space="preserve">   其中：消费税</t>
  </si>
  <si>
    <t xml:space="preserve">    营业税</t>
  </si>
  <si>
    <t xml:space="preserve">    城市维护建设税</t>
  </si>
  <si>
    <t xml:space="preserve">    资源税</t>
  </si>
  <si>
    <t xml:space="preserve">    土地增值税</t>
  </si>
  <si>
    <t xml:space="preserve">    城镇土地使用税、房产税、车船税、印花税</t>
  </si>
  <si>
    <t xml:space="preserve">    教育费附加、矿产资源补偿费、排污费</t>
  </si>
  <si>
    <t xml:space="preserve">  销售费用</t>
  </si>
  <si>
    <t xml:space="preserve">  其中：商品维修费</t>
  </si>
  <si>
    <t xml:space="preserve">   广告费和业务宣传费</t>
  </si>
  <si>
    <t xml:space="preserve">  管理费用</t>
  </si>
  <si>
    <t xml:space="preserve">   其中：开办费</t>
  </si>
  <si>
    <t xml:space="preserve">      业务招待费</t>
  </si>
  <si>
    <t xml:space="preserve">      研究费用</t>
  </si>
  <si>
    <t xml:space="preserve">  财务费用</t>
  </si>
  <si>
    <t xml:space="preserve">   其中：利息费用（收入以"-"号填列）</t>
  </si>
  <si>
    <t xml:space="preserve">  加：投资收益（损失以"-"号填列）</t>
  </si>
  <si>
    <t>二、营业利润（亏损以"-"号填列）</t>
  </si>
  <si>
    <t xml:space="preserve">  加：营业外收入</t>
  </si>
  <si>
    <t xml:space="preserve">    其中：政府补助</t>
  </si>
  <si>
    <t xml:space="preserve">  减：营业外支出</t>
  </si>
  <si>
    <t xml:space="preserve">    其中：坏账损失</t>
  </si>
  <si>
    <t xml:space="preserve">       无法收回的长期债券投资损失</t>
  </si>
  <si>
    <t xml:space="preserve">       无法收回的长期股权投资损失</t>
  </si>
  <si>
    <t xml:space="preserve">       自然灾害等不可抗力因素造成的损失</t>
  </si>
  <si>
    <t xml:space="preserve">       税收滞纳金</t>
  </si>
  <si>
    <t>三、利润总额（亏损总额以"-"号填列）</t>
  </si>
  <si>
    <t xml:space="preserve">  减：所得税费用</t>
  </si>
  <si>
    <t>四、净利润（净亏损以"-"号填列）</t>
  </si>
  <si>
    <r>
      <rPr>
        <b/>
        <sz val="16"/>
        <rFont val="宋体"/>
        <charset val="134"/>
      </rPr>
      <t>现</t>
    </r>
    <r>
      <rPr>
        <b/>
        <sz val="16"/>
        <rFont val="Arial"/>
        <charset val="0"/>
      </rPr>
      <t xml:space="preserve">    </t>
    </r>
    <r>
      <rPr>
        <b/>
        <sz val="16"/>
        <rFont val="宋体"/>
        <charset val="134"/>
      </rPr>
      <t>金</t>
    </r>
    <r>
      <rPr>
        <b/>
        <sz val="16"/>
        <rFont val="Arial"/>
        <charset val="0"/>
      </rPr>
      <t xml:space="preserve">    </t>
    </r>
    <r>
      <rPr>
        <b/>
        <sz val="16"/>
        <rFont val="宋体"/>
        <charset val="134"/>
      </rPr>
      <t>流</t>
    </r>
    <r>
      <rPr>
        <b/>
        <sz val="16"/>
        <rFont val="Arial"/>
        <charset val="0"/>
      </rPr>
      <t xml:space="preserve">    </t>
    </r>
    <r>
      <rPr>
        <b/>
        <sz val="16"/>
        <rFont val="宋体"/>
        <charset val="134"/>
      </rPr>
      <t>量</t>
    </r>
    <r>
      <rPr>
        <b/>
        <sz val="16"/>
        <rFont val="Arial"/>
        <charset val="0"/>
      </rPr>
      <t xml:space="preserve">    </t>
    </r>
    <r>
      <rPr>
        <b/>
        <sz val="16"/>
        <rFont val="宋体"/>
        <charset val="134"/>
      </rPr>
      <t>表</t>
    </r>
  </si>
  <si>
    <t xml:space="preserve">                                    </t>
  </si>
  <si>
    <r>
      <rPr>
        <sz val="9"/>
        <rFont val="Arial"/>
        <charset val="0"/>
      </rPr>
      <t xml:space="preserve">                    </t>
    </r>
    <r>
      <rPr>
        <sz val="9"/>
        <rFont val="宋体"/>
        <charset val="0"/>
      </rPr>
      <t>会小企</t>
    </r>
    <r>
      <rPr>
        <sz val="9"/>
        <rFont val="Arial"/>
        <charset val="0"/>
      </rPr>
      <t>03</t>
    </r>
    <r>
      <rPr>
        <sz val="9"/>
        <rFont val="宋体"/>
        <charset val="0"/>
      </rPr>
      <t>表</t>
    </r>
  </si>
  <si>
    <r>
      <rPr>
        <sz val="11"/>
        <rFont val="Arial"/>
        <charset val="0"/>
      </rPr>
      <t>2021</t>
    </r>
    <r>
      <rPr>
        <sz val="11"/>
        <rFont val="宋体"/>
        <charset val="0"/>
      </rPr>
      <t>年度</t>
    </r>
  </si>
  <si>
    <r>
      <rPr>
        <sz val="9"/>
        <rFont val="Arial"/>
        <charset val="0"/>
      </rPr>
      <t xml:space="preserve">                    </t>
    </r>
    <r>
      <rPr>
        <sz val="9"/>
        <rFont val="宋体"/>
        <charset val="134"/>
      </rPr>
      <t>单位：元</t>
    </r>
  </si>
  <si>
    <r>
      <rPr>
        <sz val="10"/>
        <rFont val="宋体"/>
        <charset val="134"/>
      </rPr>
      <t>项</t>
    </r>
    <r>
      <rPr>
        <sz val="10"/>
        <rFont val="Arial"/>
        <charset val="0"/>
      </rPr>
      <t xml:space="preserve">                     </t>
    </r>
    <r>
      <rPr>
        <sz val="10"/>
        <rFont val="宋体"/>
        <charset val="134"/>
      </rPr>
      <t>目</t>
    </r>
  </si>
  <si>
    <r>
      <rPr>
        <sz val="10"/>
        <rFont val="宋体"/>
        <charset val="134"/>
      </rPr>
      <t>金</t>
    </r>
    <r>
      <rPr>
        <sz val="10"/>
        <rFont val="Arial"/>
        <charset val="0"/>
      </rPr>
      <t xml:space="preserve">     </t>
    </r>
    <r>
      <rPr>
        <sz val="10"/>
        <rFont val="宋体"/>
        <charset val="134"/>
      </rPr>
      <t>额</t>
    </r>
  </si>
  <si>
    <r>
      <rPr>
        <sz val="10"/>
        <rFont val="宋体"/>
        <charset val="134"/>
      </rPr>
      <t>补</t>
    </r>
    <r>
      <rPr>
        <sz val="10"/>
        <rFont val="Arial"/>
        <charset val="0"/>
      </rPr>
      <t xml:space="preserve">  </t>
    </r>
    <r>
      <rPr>
        <sz val="10"/>
        <rFont val="宋体"/>
        <charset val="134"/>
      </rPr>
      <t>充</t>
    </r>
    <r>
      <rPr>
        <sz val="10"/>
        <rFont val="Arial"/>
        <charset val="0"/>
      </rPr>
      <t xml:space="preserve">  </t>
    </r>
    <r>
      <rPr>
        <sz val="10"/>
        <rFont val="宋体"/>
        <charset val="134"/>
      </rPr>
      <t>资</t>
    </r>
    <r>
      <rPr>
        <sz val="10"/>
        <rFont val="Arial"/>
        <charset val="0"/>
      </rPr>
      <t xml:space="preserve">  </t>
    </r>
    <r>
      <rPr>
        <sz val="10"/>
        <rFont val="宋体"/>
        <charset val="134"/>
      </rPr>
      <t>料</t>
    </r>
  </si>
  <si>
    <r>
      <rPr>
        <sz val="10"/>
        <rFont val="宋体"/>
        <charset val="134"/>
      </rPr>
      <t>金</t>
    </r>
    <r>
      <rPr>
        <sz val="10"/>
        <rFont val="Arial"/>
        <charset val="0"/>
      </rPr>
      <t xml:space="preserve">        </t>
    </r>
    <r>
      <rPr>
        <sz val="10"/>
        <rFont val="宋体"/>
        <charset val="134"/>
      </rPr>
      <t>额</t>
    </r>
  </si>
  <si>
    <t>一、经营活动产生的现金流量：</t>
  </si>
  <si>
    <r>
      <rPr>
        <b/>
        <sz val="10"/>
        <rFont val="Arial"/>
        <charset val="0"/>
      </rPr>
      <t>1</t>
    </r>
    <r>
      <rPr>
        <b/>
        <sz val="10"/>
        <rFont val="宋体"/>
        <charset val="134"/>
      </rPr>
      <t>、将净利润调节为经营活动现金流量：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</si>
  <si>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销售商品、提供劳务收到的现金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</si>
  <si>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净利润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</si>
  <si>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收到的税费返还</t>
    </r>
  </si>
  <si>
    <r>
      <rPr>
        <sz val="10"/>
        <rFont val="Arial"/>
        <charset val="0"/>
      </rPr>
      <t xml:space="preserve">     </t>
    </r>
    <r>
      <rPr>
        <sz val="10"/>
        <rFont val="宋体"/>
        <charset val="134"/>
      </rPr>
      <t>加：计提的资产减值准备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</si>
  <si>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收到的其他与经营活动有关的现金</t>
    </r>
  </si>
  <si>
    <r>
      <rPr>
        <sz val="10"/>
        <rFont val="Arial"/>
        <charset val="0"/>
      </rPr>
      <t xml:space="preserve">            </t>
    </r>
    <r>
      <rPr>
        <sz val="10"/>
        <rFont val="宋体"/>
        <charset val="134"/>
      </rPr>
      <t>固定资产折旧</t>
    </r>
  </si>
  <si>
    <t>现金流入小计</t>
  </si>
  <si>
    <r>
      <rPr>
        <sz val="10"/>
        <rFont val="Arial"/>
        <charset val="0"/>
      </rPr>
      <t xml:space="preserve">            </t>
    </r>
    <r>
      <rPr>
        <sz val="10"/>
        <rFont val="宋体"/>
        <charset val="134"/>
      </rPr>
      <t>无形资产摊销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</si>
  <si>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购买商品、接受劳务支付的现金</t>
    </r>
  </si>
  <si>
    <r>
      <rPr>
        <sz val="10"/>
        <rFont val="Arial"/>
        <charset val="0"/>
      </rPr>
      <t xml:space="preserve">            </t>
    </r>
    <r>
      <rPr>
        <sz val="10"/>
        <rFont val="宋体"/>
        <charset val="134"/>
      </rPr>
      <t>长期待摊费用摊销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</si>
  <si>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支付给职工以及为职工支付的现金</t>
    </r>
  </si>
  <si>
    <r>
      <rPr>
        <sz val="10"/>
        <rFont val="Arial"/>
        <charset val="0"/>
      </rPr>
      <t xml:space="preserve">            </t>
    </r>
    <r>
      <rPr>
        <sz val="10"/>
        <rFont val="宋体"/>
        <charset val="134"/>
      </rPr>
      <t>待摊费用减少（减：增加）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</si>
  <si>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支付的各项税费</t>
    </r>
  </si>
  <si>
    <r>
      <rPr>
        <sz val="10"/>
        <rFont val="Arial"/>
        <charset val="0"/>
      </rPr>
      <t xml:space="preserve">            </t>
    </r>
    <r>
      <rPr>
        <sz val="10"/>
        <rFont val="宋体"/>
        <charset val="134"/>
      </rPr>
      <t>预提费用增加（减：减少）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</si>
  <si>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支付的其他与经营活动有关的现金</t>
    </r>
  </si>
  <si>
    <r>
      <rPr>
        <sz val="9"/>
        <rFont val="Arial"/>
        <charset val="0"/>
      </rPr>
      <t xml:space="preserve">                </t>
    </r>
    <r>
      <rPr>
        <sz val="9"/>
        <rFont val="宋体"/>
        <charset val="134"/>
      </rPr>
      <t>处置固定资产、无形资产和其他长期资产的损失</t>
    </r>
    <r>
      <rPr>
        <sz val="9"/>
        <rFont val="Arial"/>
        <charset val="0"/>
      </rPr>
      <t>(</t>
    </r>
    <r>
      <rPr>
        <sz val="9"/>
        <rFont val="宋体"/>
        <charset val="134"/>
      </rPr>
      <t>减：收益</t>
    </r>
    <r>
      <rPr>
        <sz val="9"/>
        <rFont val="Arial"/>
        <charset val="0"/>
      </rPr>
      <t>)</t>
    </r>
  </si>
  <si>
    <t>现金流出小计</t>
  </si>
  <si>
    <r>
      <rPr>
        <sz val="10"/>
        <rFont val="Arial"/>
        <charset val="0"/>
      </rPr>
      <t xml:space="preserve">            </t>
    </r>
    <r>
      <rPr>
        <sz val="10"/>
        <rFont val="宋体"/>
        <charset val="134"/>
      </rPr>
      <t>固定资产报废损失</t>
    </r>
  </si>
  <si>
    <r>
      <rPr>
        <b/>
        <sz val="10"/>
        <rFont val="Arial"/>
        <charset val="0"/>
      </rPr>
      <t xml:space="preserve">    </t>
    </r>
    <r>
      <rPr>
        <b/>
        <sz val="10"/>
        <rFont val="宋体"/>
        <charset val="134"/>
      </rPr>
      <t>经营活动产生的现金流量净额</t>
    </r>
  </si>
  <si>
    <r>
      <rPr>
        <sz val="10"/>
        <rFont val="Arial"/>
        <charset val="0"/>
      </rPr>
      <t xml:space="preserve">            </t>
    </r>
    <r>
      <rPr>
        <sz val="10"/>
        <rFont val="宋体"/>
        <charset val="134"/>
      </rPr>
      <t>财务费用</t>
    </r>
  </si>
  <si>
    <t>二、投资活动产生的现金流量：</t>
  </si>
  <si>
    <r>
      <rPr>
        <sz val="10"/>
        <rFont val="Arial"/>
        <charset val="0"/>
      </rPr>
      <t xml:space="preserve">            </t>
    </r>
    <r>
      <rPr>
        <sz val="10"/>
        <rFont val="宋体"/>
        <charset val="134"/>
      </rPr>
      <t>投资损失（减：收益）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</si>
  <si>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收回投资所收到的现金</t>
    </r>
  </si>
  <si>
    <r>
      <rPr>
        <sz val="10"/>
        <rFont val="Arial"/>
        <charset val="0"/>
      </rPr>
      <t xml:space="preserve">            </t>
    </r>
    <r>
      <rPr>
        <sz val="10"/>
        <rFont val="宋体"/>
        <charset val="134"/>
      </rPr>
      <t>递延税款贷项（减：借项）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</si>
  <si>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取得投资收益所收到的现金</t>
    </r>
  </si>
  <si>
    <r>
      <rPr>
        <sz val="10"/>
        <rFont val="Arial"/>
        <charset val="0"/>
      </rPr>
      <t xml:space="preserve">            </t>
    </r>
    <r>
      <rPr>
        <sz val="10"/>
        <rFont val="宋体"/>
        <charset val="134"/>
      </rPr>
      <t>存货的减少（减：增加）</t>
    </r>
  </si>
  <si>
    <r>
      <rPr>
        <sz val="9"/>
        <rFont val="Arial"/>
        <charset val="0"/>
      </rPr>
      <t xml:space="preserve">    </t>
    </r>
    <r>
      <rPr>
        <sz val="9"/>
        <rFont val="宋体"/>
        <charset val="134"/>
      </rPr>
      <t>处置固定资产、无形资产和其他长期资产所收回的现金净额</t>
    </r>
  </si>
  <si>
    <r>
      <rPr>
        <sz val="10"/>
        <rFont val="Arial"/>
        <charset val="0"/>
      </rPr>
      <t xml:space="preserve">            </t>
    </r>
    <r>
      <rPr>
        <sz val="10"/>
        <rFont val="宋体"/>
        <charset val="134"/>
      </rPr>
      <t>经营性应收项目的减少（减：增加）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</si>
  <si>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收到的其他与投资活动有关的现金</t>
    </r>
  </si>
  <si>
    <r>
      <rPr>
        <sz val="10"/>
        <rFont val="Arial"/>
        <charset val="0"/>
      </rPr>
      <t xml:space="preserve">            </t>
    </r>
    <r>
      <rPr>
        <sz val="10"/>
        <rFont val="宋体"/>
        <charset val="134"/>
      </rPr>
      <t>经营性应付项目的增加（减：减少）</t>
    </r>
  </si>
  <si>
    <r>
      <rPr>
        <sz val="10"/>
        <rFont val="Arial"/>
        <charset val="0"/>
      </rPr>
      <t xml:space="preserve">            </t>
    </r>
    <r>
      <rPr>
        <sz val="10"/>
        <rFont val="宋体"/>
        <charset val="134"/>
      </rPr>
      <t>其他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</si>
  <si>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购建固定资产、无形资产和其他长期资产所支付的现金</t>
    </r>
  </si>
  <si>
    <r>
      <rPr>
        <b/>
        <sz val="10"/>
        <rFont val="Arial"/>
        <charset val="0"/>
      </rPr>
      <t xml:space="preserve">   </t>
    </r>
    <r>
      <rPr>
        <b/>
        <sz val="10"/>
        <rFont val="宋体"/>
        <charset val="134"/>
      </rPr>
      <t>经营活动产生的现金流量净额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</si>
  <si>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投资所支付的现金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</si>
  <si>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支付的其他与投资活动有关的现金</t>
    </r>
  </si>
  <si>
    <r>
      <rPr>
        <b/>
        <sz val="10"/>
        <rFont val="Arial"/>
        <charset val="0"/>
      </rPr>
      <t xml:space="preserve">   </t>
    </r>
    <r>
      <rPr>
        <b/>
        <sz val="10"/>
        <rFont val="宋体"/>
        <charset val="134"/>
      </rPr>
      <t>投资活动产生的现金流量净额</t>
    </r>
  </si>
  <si>
    <r>
      <rPr>
        <b/>
        <sz val="10"/>
        <rFont val="Arial"/>
        <charset val="0"/>
      </rPr>
      <t>2</t>
    </r>
    <r>
      <rPr>
        <b/>
        <sz val="10"/>
        <rFont val="宋体"/>
        <charset val="134"/>
      </rPr>
      <t>、不涉及现金收支的投资和筹资活动：</t>
    </r>
  </si>
  <si>
    <t>三、筹资活动产生的现金流量：</t>
  </si>
  <si>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债务转为资本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</si>
  <si>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吸收投资所收到的现金</t>
    </r>
  </si>
  <si>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一年内到期的可转换公司债券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</si>
  <si>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借款所收到的现金</t>
    </r>
  </si>
  <si>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融资租入固定资产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</si>
  <si>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收到的其他与筹资活动有关的现金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</si>
  <si>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偿还债务所支付的现金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</si>
  <si>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分配股利、利润或偿付利息所支付的现金</t>
    </r>
  </si>
  <si>
    <r>
      <rPr>
        <b/>
        <sz val="10"/>
        <rFont val="Arial"/>
        <charset val="0"/>
      </rPr>
      <t>3</t>
    </r>
    <r>
      <rPr>
        <b/>
        <sz val="10"/>
        <rFont val="宋体"/>
        <charset val="134"/>
      </rPr>
      <t>、现金及现金等价物净增加情况：</t>
    </r>
  </si>
  <si>
    <r>
      <rPr>
        <sz val="10"/>
        <rFont val="Arial"/>
        <charset val="0"/>
      </rPr>
      <t xml:space="preserve">    </t>
    </r>
    <r>
      <rPr>
        <sz val="10"/>
        <rFont val="宋体"/>
        <charset val="134"/>
      </rPr>
      <t>支付的其他与筹资活动有关的现金</t>
    </r>
  </si>
  <si>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现金的期末余额</t>
    </r>
  </si>
  <si>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减：现金的期初余额</t>
    </r>
  </si>
  <si>
    <r>
      <rPr>
        <b/>
        <sz val="10"/>
        <rFont val="Arial"/>
        <charset val="0"/>
      </rPr>
      <t xml:space="preserve">    </t>
    </r>
    <r>
      <rPr>
        <b/>
        <sz val="10"/>
        <rFont val="宋体"/>
        <charset val="134"/>
      </rPr>
      <t>筹资活动产生的现金流量净额</t>
    </r>
  </si>
  <si>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加：现金等价物的期末余额</t>
    </r>
  </si>
  <si>
    <t>四、汇率变动对现金的影响</t>
  </si>
  <si>
    <r>
      <rPr>
        <sz val="10"/>
        <rFont val="Arial"/>
        <charset val="0"/>
      </rPr>
      <t xml:space="preserve">   </t>
    </r>
    <r>
      <rPr>
        <sz val="10"/>
        <rFont val="宋体"/>
        <charset val="134"/>
      </rPr>
      <t>减：现金等价物的期初余额</t>
    </r>
  </si>
  <si>
    <t>五、现金及现金等价物净增加额</t>
  </si>
  <si>
    <r>
      <rPr>
        <sz val="10"/>
        <rFont val="Arial"/>
        <charset val="0"/>
      </rPr>
      <t xml:space="preserve">   </t>
    </r>
    <r>
      <rPr>
        <b/>
        <sz val="10"/>
        <rFont val="宋体"/>
        <charset val="134"/>
      </rPr>
      <t>现金及现金等价物净增加额</t>
    </r>
  </si>
</sst>
</file>

<file path=xl/styles.xml><?xml version="1.0" encoding="utf-8"?>
<styleSheet xmlns="http://schemas.openxmlformats.org/spreadsheetml/2006/main">
  <numFmts count="8"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"/>
    <numFmt numFmtId="43" formatCode="_ * #,##0.00_ ;_ * \-#,##0.00_ ;_ * &quot;-&quot;??_ ;_ @_ "/>
    <numFmt numFmtId="181" formatCode="_-* #,##0.00_-;\-* #,##0.00_-;_-* &quot;-&quot;??_-;_-@_-"/>
    <numFmt numFmtId="182" formatCode="0.00_ "/>
  </numFmts>
  <fonts count="39">
    <font>
      <sz val="10"/>
      <name val="Arial"/>
      <charset val="0"/>
    </font>
    <font>
      <sz val="12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Arial"/>
      <charset val="0"/>
    </font>
    <font>
      <b/>
      <sz val="16"/>
      <name val="宋体"/>
      <charset val="134"/>
    </font>
    <font>
      <b/>
      <sz val="16"/>
      <name val="Arial"/>
      <charset val="0"/>
    </font>
    <font>
      <b/>
      <sz val="9"/>
      <name val="Arial"/>
      <charset val="0"/>
    </font>
    <font>
      <sz val="9"/>
      <name val="Arial"/>
      <charset val="0"/>
    </font>
    <font>
      <sz val="11"/>
      <name val="宋体"/>
      <charset val="134"/>
    </font>
    <font>
      <sz val="11"/>
      <name val="Arial"/>
      <charset val="0"/>
    </font>
    <font>
      <b/>
      <sz val="10"/>
      <name val="宋体"/>
      <charset val="134"/>
    </font>
    <font>
      <b/>
      <sz val="10"/>
      <name val="Arial"/>
      <charset val="0"/>
    </font>
    <font>
      <sz val="20"/>
      <name val="黑体"/>
      <charset val="134"/>
    </font>
    <font>
      <sz val="10"/>
      <name val="宋体"/>
      <charset val="0"/>
    </font>
    <font>
      <b/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0"/>
    </font>
    <font>
      <sz val="11"/>
      <name val="宋体"/>
      <charset val="0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/>
    <xf numFmtId="0" fontId="18" fillId="7" borderId="0" applyNumberFormat="0" applyBorder="0" applyAlignment="0" applyProtection="0">
      <alignment vertical="center"/>
    </xf>
    <xf numFmtId="0" fontId="21" fillId="13" borderId="17" applyNumberFormat="0" applyAlignment="0" applyProtection="0">
      <alignment vertical="center"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0" fillId="10" borderId="18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3" fillId="9" borderId="23" applyNumberFormat="0" applyAlignment="0" applyProtection="0">
      <alignment vertical="center"/>
    </xf>
    <xf numFmtId="0" fontId="20" fillId="9" borderId="17" applyNumberFormat="0" applyAlignment="0" applyProtection="0">
      <alignment vertical="center"/>
    </xf>
    <xf numFmtId="0" fontId="25" fillId="21" borderId="1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98">
    <xf numFmtId="0" fontId="0" fillId="0" borderId="0" xfId="0"/>
    <xf numFmtId="0" fontId="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180" fontId="5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8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protection locked="0"/>
    </xf>
    <xf numFmtId="180" fontId="9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180" fontId="4" fillId="0" borderId="3" xfId="0" applyNumberFormat="1" applyFont="1" applyFill="1" applyBorder="1" applyAlignment="1" applyProtection="1">
      <alignment horizontal="center"/>
    </xf>
    <xf numFmtId="180" fontId="4" fillId="0" borderId="4" xfId="0" applyNumberFormat="1" applyFont="1" applyFill="1" applyBorder="1" applyAlignment="1" applyProtection="1">
      <alignment horizontal="center"/>
    </xf>
    <xf numFmtId="43" fontId="9" fillId="0" borderId="0" xfId="0" applyNumberFormat="1" applyFont="1" applyFill="1" applyAlignment="1" applyProtection="1">
      <protection locked="0"/>
    </xf>
    <xf numFmtId="0" fontId="12" fillId="0" borderId="5" xfId="0" applyFont="1" applyFill="1" applyBorder="1" applyAlignment="1" applyProtection="1"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180" fontId="0" fillId="0" borderId="6" xfId="0" applyNumberFormat="1" applyFont="1" applyFill="1" applyBorder="1" applyAlignment="1" applyProtection="1">
      <alignment horizontal="right"/>
    </xf>
    <xf numFmtId="0" fontId="13" fillId="0" borderId="6" xfId="0" applyFont="1" applyFill="1" applyBorder="1" applyAlignment="1" applyProtection="1">
      <protection locked="0"/>
    </xf>
    <xf numFmtId="180" fontId="0" fillId="0" borderId="7" xfId="0" applyNumberFormat="1" applyFont="1" applyFill="1" applyBorder="1" applyAlignment="1" applyProtection="1">
      <alignment horizontal="right"/>
    </xf>
    <xf numFmtId="0" fontId="0" fillId="0" borderId="5" xfId="0" applyFont="1" applyFill="1" applyBorder="1" applyAlignment="1" applyProtection="1">
      <protection locked="0"/>
    </xf>
    <xf numFmtId="180" fontId="0" fillId="0" borderId="6" xfId="0" applyNumberFormat="1" applyFont="1" applyFill="1" applyBorder="1" applyAlignment="1" applyProtection="1">
      <alignment horizontal="right" indent="1"/>
      <protection locked="0"/>
    </xf>
    <xf numFmtId="0" fontId="0" fillId="0" borderId="6" xfId="0" applyFont="1" applyFill="1" applyBorder="1" applyAlignment="1" applyProtection="1">
      <protection locked="0"/>
    </xf>
    <xf numFmtId="180" fontId="0" fillId="0" borderId="7" xfId="0" applyNumberFormat="1" applyFont="1" applyFill="1" applyBorder="1" applyAlignment="1" applyProtection="1">
      <alignment horizontal="right" indent="1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180" fontId="0" fillId="0" borderId="6" xfId="0" applyNumberFormat="1" applyFont="1" applyFill="1" applyBorder="1" applyAlignment="1" applyProtection="1">
      <alignment horizontal="right" indent="1"/>
      <protection hidden="1"/>
    </xf>
    <xf numFmtId="0" fontId="9" fillId="0" borderId="6" xfId="0" applyFont="1" applyFill="1" applyBorder="1" applyAlignment="1" applyProtection="1"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180" fontId="0" fillId="0" borderId="6" xfId="0" applyNumberFormat="1" applyFont="1" applyFill="1" applyBorder="1" applyAlignment="1" applyProtection="1">
      <alignment horizontal="right" indent="1"/>
    </xf>
    <xf numFmtId="0" fontId="9" fillId="0" borderId="5" xfId="0" applyFont="1" applyFill="1" applyBorder="1" applyAlignment="1" applyProtection="1">
      <protection locked="0"/>
    </xf>
    <xf numFmtId="180" fontId="0" fillId="0" borderId="7" xfId="5" applyNumberFormat="1" applyFont="1" applyFill="1" applyBorder="1" applyAlignment="1" applyProtection="1">
      <alignment horizontal="right" indent="1"/>
      <protection hidden="1"/>
    </xf>
    <xf numFmtId="180" fontId="2" fillId="0" borderId="0" xfId="0" applyNumberFormat="1" applyFont="1" applyFill="1" applyAlignment="1" applyProtection="1">
      <protection locked="0"/>
    </xf>
    <xf numFmtId="181" fontId="9" fillId="0" borderId="0" xfId="0" applyNumberFormat="1" applyFont="1" applyFill="1" applyAlignment="1" applyProtection="1">
      <protection locked="0"/>
    </xf>
    <xf numFmtId="0" fontId="13" fillId="0" borderId="5" xfId="0" applyFont="1" applyFill="1" applyBorder="1" applyAlignment="1" applyProtection="1">
      <protection locked="0"/>
    </xf>
    <xf numFmtId="180" fontId="0" fillId="0" borderId="7" xfId="0" applyNumberFormat="1" applyFont="1" applyFill="1" applyBorder="1" applyAlignment="1" applyProtection="1">
      <alignment horizontal="right" indent="1"/>
    </xf>
    <xf numFmtId="0" fontId="12" fillId="0" borderId="8" xfId="0" applyFont="1" applyFill="1" applyBorder="1" applyAlignment="1" applyProtection="1"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180" fontId="0" fillId="0" borderId="10" xfId="0" applyNumberFormat="1" applyFont="1" applyFill="1" applyBorder="1" applyAlignment="1" applyProtection="1">
      <alignment horizontal="right" indent="1"/>
      <protection locked="0"/>
    </xf>
    <xf numFmtId="0" fontId="0" fillId="0" borderId="9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left" indent="2"/>
      <protection hidden="1"/>
    </xf>
    <xf numFmtId="180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180" fontId="0" fillId="0" borderId="0" xfId="0" applyNumberFormat="1" applyFont="1" applyFill="1" applyAlignment="1" applyProtection="1">
      <alignment horizontal="right"/>
      <protection locked="0"/>
    </xf>
    <xf numFmtId="49" fontId="5" fillId="2" borderId="0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right" vertical="center"/>
    </xf>
    <xf numFmtId="0" fontId="0" fillId="2" borderId="11" xfId="0" applyFill="1" applyBorder="1"/>
    <xf numFmtId="49" fontId="16" fillId="2" borderId="12" xfId="0" applyNumberFormat="1" applyFont="1" applyFill="1" applyBorder="1" applyAlignment="1">
      <alignment horizontal="center" vertical="center"/>
    </xf>
    <xf numFmtId="0" fontId="0" fillId="2" borderId="13" xfId="0" applyFill="1" applyBorder="1"/>
    <xf numFmtId="49" fontId="16" fillId="2" borderId="13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left" vertical="center"/>
    </xf>
    <xf numFmtId="49" fontId="1" fillId="2" borderId="13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right" vertical="center"/>
    </xf>
    <xf numFmtId="4" fontId="1" fillId="2" borderId="11" xfId="0" applyNumberFormat="1" applyFont="1" applyFill="1" applyBorder="1" applyAlignment="1">
      <alignment vertical="center"/>
    </xf>
    <xf numFmtId="182" fontId="0" fillId="0" borderId="0" xfId="0" applyNumberFormat="1"/>
    <xf numFmtId="4" fontId="5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vertical="center"/>
    </xf>
    <xf numFmtId="49" fontId="1" fillId="2" borderId="11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horizontal="center" vertical="center" wrapText="1"/>
    </xf>
    <xf numFmtId="49" fontId="16" fillId="2" borderId="14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left" vertical="center"/>
    </xf>
    <xf numFmtId="49" fontId="1" fillId="2" borderId="13" xfId="0" applyNumberFormat="1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14" xfId="0" applyNumberFormat="1" applyFont="1" applyFill="1" applyBorder="1" applyAlignment="1">
      <alignment horizontal="left" vertical="center"/>
    </xf>
    <xf numFmtId="4" fontId="1" fillId="2" borderId="13" xfId="0" applyNumberFormat="1" applyFont="1" applyFill="1" applyBorder="1" applyAlignment="1">
      <alignment horizontal="right" vertical="center"/>
    </xf>
    <xf numFmtId="4" fontId="1" fillId="2" borderId="13" xfId="0" applyNumberFormat="1" applyFont="1" applyFill="1" applyBorder="1" applyAlignment="1">
      <alignment horizontal="left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right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left" vertical="center"/>
    </xf>
    <xf numFmtId="4" fontId="5" fillId="2" borderId="11" xfId="0" applyNumberFormat="1" applyFont="1" applyFill="1" applyBorder="1" applyAlignment="1">
      <alignment horizontal="left" vertical="center"/>
    </xf>
    <xf numFmtId="4" fontId="1" fillId="2" borderId="15" xfId="0" applyNumberFormat="1" applyFont="1" applyFill="1" applyBorder="1" applyAlignment="1">
      <alignment horizontal="right" vertical="center"/>
    </xf>
    <xf numFmtId="4" fontId="5" fillId="2" borderId="14" xfId="0" applyNumberFormat="1" applyFont="1" applyFill="1" applyBorder="1" applyAlignment="1">
      <alignment horizontal="left" vertical="center"/>
    </xf>
    <xf numFmtId="4" fontId="1" fillId="2" borderId="16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0" fillId="3" borderId="0" xfId="0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  <fill>
        <patternFill patternType="solid">
          <bgColor indexed="13"/>
        </patternFill>
      </fill>
    </dxf>
  </dxfs>
  <tableStyles count="0" defaultTableStyle="TableStyleMedium9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947;\&#21947;2021\&#25991;&#24503;&#23398;&#26657;\&#25991;&#24503;&#23398;&#26657;2020&#24180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XXXXXX0"/>
      <sheetName val="WYOAPLT"/>
      <sheetName val="360QexFix"/>
      <sheetName val="基本信息"/>
      <sheetName val="资产负债表"/>
      <sheetName val="利润表"/>
      <sheetName val="现金流量表"/>
      <sheetName val="表外数据"/>
      <sheetName val="附注"/>
      <sheetName val="word版附注"/>
      <sheetName val="XX月资产负债表"/>
      <sheetName val="XX月利润表"/>
      <sheetName val="1月至XX月现金流量表"/>
      <sheetName val="附注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企业负责人：</v>
          </cell>
        </row>
        <row r="6">
          <cell r="E6" t="str">
            <v>廖德怀</v>
          </cell>
        </row>
        <row r="7">
          <cell r="C7" t="str">
            <v>财务负责人：</v>
          </cell>
        </row>
        <row r="8">
          <cell r="C8" t="str">
            <v>制表人：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zoomScale="85" zoomScaleNormal="85" topLeftCell="A14" workbookViewId="0">
      <selection activeCell="A7" sqref="A7:B7"/>
    </sheetView>
  </sheetViews>
  <sheetFormatPr defaultColWidth="9.13333333333333" defaultRowHeight="12.75"/>
  <cols>
    <col min="1" max="1" width="29.5809523809524" customWidth="1"/>
    <col min="2" max="2" width="2.00952380952381" hidden="1" customWidth="1"/>
    <col min="3" max="3" width="9.28571428571429" customWidth="1"/>
    <col min="4" max="4" width="18.6380952380952" customWidth="1"/>
    <col min="5" max="5" width="20" customWidth="1"/>
    <col min="6" max="6" width="21.3428571428571" customWidth="1"/>
    <col min="7" max="7" width="9.28571428571429" customWidth="1"/>
    <col min="8" max="8" width="15.7904761904762" customWidth="1"/>
    <col min="9" max="9" width="16.4571428571429" customWidth="1"/>
    <col min="10" max="10" width="9.13333333333333" customWidth="1"/>
    <col min="11" max="11" width="27.7047619047619" customWidth="1"/>
    <col min="12" max="12" width="10.1333333333333" customWidth="1"/>
    <col min="13" max="13" width="9.28571428571429" customWidth="1"/>
    <col min="14" max="15" width="23.4285714285714" customWidth="1"/>
    <col min="16" max="16" width="37.1333333333333" customWidth="1"/>
    <col min="17" max="17" width="9.28571428571429" customWidth="1"/>
    <col min="18" max="19" width="12" customWidth="1"/>
    <col min="20" max="20" width="23.4285714285714" customWidth="1"/>
  </cols>
  <sheetData>
    <row r="1" ht="15.4" customHeight="1" spans="1:3">
      <c r="A1" s="53"/>
      <c r="B1" s="53"/>
      <c r="C1" s="53" t="s">
        <v>0</v>
      </c>
    </row>
    <row r="2" ht="62" customHeight="1" spans="1:9">
      <c r="A2" s="53"/>
      <c r="B2" s="54" t="s">
        <v>1</v>
      </c>
      <c r="I2" s="54"/>
    </row>
    <row r="3" ht="27" customHeight="1" spans="1:9">
      <c r="A3" s="55" t="s">
        <v>2</v>
      </c>
      <c r="B3" s="56"/>
      <c r="C3" s="56"/>
      <c r="D3" s="76"/>
      <c r="E3" s="76"/>
      <c r="F3" s="57"/>
      <c r="G3" s="55"/>
      <c r="H3" s="56"/>
      <c r="I3" s="57" t="s">
        <v>3</v>
      </c>
    </row>
    <row r="4" ht="17" customHeight="1" spans="1:9">
      <c r="A4" s="62" t="s">
        <v>4</v>
      </c>
      <c r="B4" s="62"/>
      <c r="C4" s="62"/>
      <c r="D4" s="62"/>
      <c r="E4" s="77" t="s">
        <v>5</v>
      </c>
      <c r="F4" s="64"/>
      <c r="G4" s="77"/>
      <c r="H4" s="78"/>
      <c r="I4" s="64" t="s">
        <v>6</v>
      </c>
    </row>
    <row r="5" ht="20.45" customHeight="1" spans="1:9">
      <c r="A5" s="66" t="s">
        <v>7</v>
      </c>
      <c r="B5" s="67"/>
      <c r="C5" s="68" t="s">
        <v>8</v>
      </c>
      <c r="D5" s="79" t="s">
        <v>9</v>
      </c>
      <c r="E5" s="79" t="s">
        <v>10</v>
      </c>
      <c r="F5" s="68" t="s">
        <v>11</v>
      </c>
      <c r="G5" s="69" t="s">
        <v>8</v>
      </c>
      <c r="H5" s="80" t="s">
        <v>9</v>
      </c>
      <c r="I5" s="68" t="s">
        <v>10</v>
      </c>
    </row>
    <row r="6" ht="20.45" customHeight="1" spans="1:9">
      <c r="A6" s="81" t="s">
        <v>12</v>
      </c>
      <c r="B6" s="67"/>
      <c r="C6" s="82"/>
      <c r="D6" s="82"/>
      <c r="E6" s="82"/>
      <c r="F6" s="83" t="s">
        <v>13</v>
      </c>
      <c r="G6" s="84"/>
      <c r="H6" s="85"/>
      <c r="I6" s="82"/>
    </row>
    <row r="7" ht="20.45" customHeight="1" spans="1:9">
      <c r="A7" s="81" t="s">
        <v>14</v>
      </c>
      <c r="B7" s="67"/>
      <c r="C7" s="71" t="s">
        <v>15</v>
      </c>
      <c r="D7" s="86">
        <v>10040</v>
      </c>
      <c r="E7" s="86">
        <v>30180</v>
      </c>
      <c r="F7" s="87" t="s">
        <v>16</v>
      </c>
      <c r="G7" s="88" t="s">
        <v>17</v>
      </c>
      <c r="H7" s="89"/>
      <c r="I7" s="86"/>
    </row>
    <row r="8" ht="20.45" customHeight="1" spans="1:9">
      <c r="A8" s="81" t="s">
        <v>18</v>
      </c>
      <c r="B8" s="67"/>
      <c r="C8" s="71" t="s">
        <v>19</v>
      </c>
      <c r="D8" s="86"/>
      <c r="E8" s="86"/>
      <c r="F8" s="87" t="s">
        <v>20</v>
      </c>
      <c r="G8" s="88" t="s">
        <v>21</v>
      </c>
      <c r="H8" s="89"/>
      <c r="I8" s="86"/>
    </row>
    <row r="9" ht="20.45" customHeight="1" spans="1:9">
      <c r="A9" s="81" t="s">
        <v>22</v>
      </c>
      <c r="B9" s="67"/>
      <c r="C9" s="71" t="s">
        <v>23</v>
      </c>
      <c r="D9" s="86"/>
      <c r="E9" s="86"/>
      <c r="F9" s="87" t="s">
        <v>24</v>
      </c>
      <c r="G9" s="88" t="s">
        <v>25</v>
      </c>
      <c r="H9" s="89">
        <v>36520</v>
      </c>
      <c r="I9" s="86">
        <v>36520</v>
      </c>
    </row>
    <row r="10" ht="20.45" customHeight="1" spans="1:9">
      <c r="A10" s="81" t="s">
        <v>26</v>
      </c>
      <c r="B10" s="67"/>
      <c r="C10" s="71" t="s">
        <v>27</v>
      </c>
      <c r="D10" s="86">
        <v>35560</v>
      </c>
      <c r="E10" s="86">
        <v>35560</v>
      </c>
      <c r="F10" s="87" t="s">
        <v>28</v>
      </c>
      <c r="G10" s="88" t="s">
        <v>29</v>
      </c>
      <c r="H10" s="89"/>
      <c r="I10" s="86"/>
    </row>
    <row r="11" ht="20.45" customHeight="1" spans="1:9">
      <c r="A11" s="81" t="s">
        <v>30</v>
      </c>
      <c r="B11" s="67"/>
      <c r="C11" s="71" t="s">
        <v>31</v>
      </c>
      <c r="D11" s="86"/>
      <c r="E11" s="86"/>
      <c r="F11" s="87" t="s">
        <v>32</v>
      </c>
      <c r="G11" s="88" t="s">
        <v>33</v>
      </c>
      <c r="H11" s="89"/>
      <c r="I11" s="86"/>
    </row>
    <row r="12" ht="20.45" customHeight="1" spans="1:9">
      <c r="A12" s="81" t="s">
        <v>34</v>
      </c>
      <c r="B12" s="67"/>
      <c r="C12" s="71" t="s">
        <v>35</v>
      </c>
      <c r="D12" s="86"/>
      <c r="E12" s="86"/>
      <c r="F12" s="87" t="s">
        <v>36</v>
      </c>
      <c r="G12" s="88" t="s">
        <v>37</v>
      </c>
      <c r="H12" s="89"/>
      <c r="I12" s="86"/>
    </row>
    <row r="13" ht="20.45" customHeight="1" spans="1:9">
      <c r="A13" s="81" t="s">
        <v>38</v>
      </c>
      <c r="B13" s="67"/>
      <c r="C13" s="71" t="s">
        <v>39</v>
      </c>
      <c r="D13" s="86"/>
      <c r="E13" s="86"/>
      <c r="F13" s="87" t="s">
        <v>40</v>
      </c>
      <c r="G13" s="88" t="s">
        <v>41</v>
      </c>
      <c r="H13" s="89"/>
      <c r="I13" s="86"/>
    </row>
    <row r="14" ht="20.45" customHeight="1" spans="1:9">
      <c r="A14" s="81" t="s">
        <v>42</v>
      </c>
      <c r="B14" s="67"/>
      <c r="C14" s="71" t="s">
        <v>43</v>
      </c>
      <c r="D14" s="86">
        <v>0</v>
      </c>
      <c r="E14" s="86">
        <v>0</v>
      </c>
      <c r="F14" s="87" t="s">
        <v>44</v>
      </c>
      <c r="G14" s="88" t="s">
        <v>45</v>
      </c>
      <c r="H14" s="89"/>
      <c r="I14" s="93"/>
    </row>
    <row r="15" ht="20.45" customHeight="1" spans="1:9">
      <c r="A15" s="81" t="s">
        <v>46</v>
      </c>
      <c r="B15" s="67"/>
      <c r="C15" s="71" t="s">
        <v>47</v>
      </c>
      <c r="D15" s="86">
        <v>42230</v>
      </c>
      <c r="E15" s="86">
        <v>51236.1</v>
      </c>
      <c r="F15" s="87" t="s">
        <v>48</v>
      </c>
      <c r="G15" s="90" t="s">
        <v>49</v>
      </c>
      <c r="H15" s="72">
        <v>6005</v>
      </c>
      <c r="I15" s="89">
        <f>6005+29146.1</f>
        <v>35151.1</v>
      </c>
    </row>
    <row r="16" ht="20.45" customHeight="1" spans="1:9">
      <c r="A16" s="81" t="s">
        <v>50</v>
      </c>
      <c r="B16" s="67"/>
      <c r="C16" s="71" t="s">
        <v>51</v>
      </c>
      <c r="D16" s="86"/>
      <c r="E16" s="86"/>
      <c r="F16" s="87" t="s">
        <v>52</v>
      </c>
      <c r="G16" s="90" t="s">
        <v>53</v>
      </c>
      <c r="H16" s="72"/>
      <c r="I16" s="89"/>
    </row>
    <row r="17" ht="20.45" customHeight="1" spans="1:9">
      <c r="A17" s="81" t="s">
        <v>54</v>
      </c>
      <c r="B17" s="67"/>
      <c r="C17" s="71" t="s">
        <v>55</v>
      </c>
      <c r="D17" s="86"/>
      <c r="E17" s="86"/>
      <c r="F17" s="87" t="s">
        <v>56</v>
      </c>
      <c r="G17" s="90" t="s">
        <v>57</v>
      </c>
      <c r="H17" s="72">
        <f>H9+H12+H15</f>
        <v>42525</v>
      </c>
      <c r="I17" s="89">
        <f>I9+I15</f>
        <v>71671.1</v>
      </c>
    </row>
    <row r="18" ht="20.45" customHeight="1" spans="1:9">
      <c r="A18" s="81" t="s">
        <v>58</v>
      </c>
      <c r="B18" s="67"/>
      <c r="C18" s="71" t="s">
        <v>59</v>
      </c>
      <c r="D18" s="86"/>
      <c r="E18" s="86"/>
      <c r="F18" s="87" t="s">
        <v>60</v>
      </c>
      <c r="G18" s="91"/>
      <c r="H18" s="92"/>
      <c r="I18" s="94"/>
    </row>
    <row r="19" ht="20.45" customHeight="1" spans="1:9">
      <c r="A19" s="81" t="s">
        <v>61</v>
      </c>
      <c r="B19" s="67"/>
      <c r="C19" s="71" t="s">
        <v>62</v>
      </c>
      <c r="D19" s="86"/>
      <c r="E19" s="86"/>
      <c r="F19" s="87" t="s">
        <v>63</v>
      </c>
      <c r="G19" s="90" t="s">
        <v>64</v>
      </c>
      <c r="H19" s="72"/>
      <c r="I19" s="89"/>
    </row>
    <row r="20" ht="20.45" customHeight="1" spans="1:9">
      <c r="A20" s="81" t="s">
        <v>65</v>
      </c>
      <c r="B20" s="67"/>
      <c r="C20" s="71" t="s">
        <v>66</v>
      </c>
      <c r="D20" s="86"/>
      <c r="E20" s="86"/>
      <c r="F20" s="87" t="s">
        <v>67</v>
      </c>
      <c r="G20" s="90" t="s">
        <v>68</v>
      </c>
      <c r="H20" s="72"/>
      <c r="I20" s="89"/>
    </row>
    <row r="21" ht="20.45" customHeight="1" spans="1:9">
      <c r="A21" s="81" t="s">
        <v>69</v>
      </c>
      <c r="B21" s="67"/>
      <c r="C21" s="71" t="s">
        <v>70</v>
      </c>
      <c r="D21" s="86">
        <f>D7+D10+D14+D15</f>
        <v>87830</v>
      </c>
      <c r="E21" s="86">
        <f>E7+E10+E14+E15</f>
        <v>116976.1</v>
      </c>
      <c r="F21" s="87" t="s">
        <v>71</v>
      </c>
      <c r="G21" s="90" t="s">
        <v>72</v>
      </c>
      <c r="H21" s="72"/>
      <c r="I21" s="89"/>
    </row>
    <row r="22" ht="20.45" customHeight="1" spans="1:9">
      <c r="A22" s="81" t="s">
        <v>73</v>
      </c>
      <c r="B22" s="67"/>
      <c r="C22" s="82"/>
      <c r="D22" s="82"/>
      <c r="E22" s="82"/>
      <c r="F22" s="83" t="s">
        <v>74</v>
      </c>
      <c r="G22" s="71" t="s">
        <v>75</v>
      </c>
      <c r="H22" s="72"/>
      <c r="I22" s="89"/>
    </row>
    <row r="23" ht="20.45" customHeight="1" spans="1:9">
      <c r="A23" s="81" t="s">
        <v>76</v>
      </c>
      <c r="B23" s="67"/>
      <c r="C23" s="71" t="s">
        <v>77</v>
      </c>
      <c r="D23" s="86"/>
      <c r="E23" s="86"/>
      <c r="F23" s="87" t="s">
        <v>78</v>
      </c>
      <c r="G23" s="90" t="s">
        <v>79</v>
      </c>
      <c r="H23" s="72"/>
      <c r="I23" s="89"/>
    </row>
    <row r="24" ht="20.45" customHeight="1" spans="1:9">
      <c r="A24" s="81" t="s">
        <v>80</v>
      </c>
      <c r="B24" s="67"/>
      <c r="C24" s="71" t="s">
        <v>81</v>
      </c>
      <c r="D24" s="86"/>
      <c r="E24" s="86"/>
      <c r="F24" s="87" t="s">
        <v>82</v>
      </c>
      <c r="G24" s="90" t="s">
        <v>83</v>
      </c>
      <c r="H24" s="72">
        <f>H17+H23</f>
        <v>42525</v>
      </c>
      <c r="I24" s="89">
        <f>I17+I23</f>
        <v>71671.1</v>
      </c>
    </row>
    <row r="25" ht="20.45" customHeight="1" spans="1:9">
      <c r="A25" s="81" t="s">
        <v>84</v>
      </c>
      <c r="B25" s="67"/>
      <c r="C25" s="71" t="s">
        <v>85</v>
      </c>
      <c r="D25" s="86">
        <v>3180005.6</v>
      </c>
      <c r="E25" s="86">
        <v>3180005.6</v>
      </c>
      <c r="F25" s="91"/>
      <c r="G25" s="91"/>
      <c r="H25" s="92"/>
      <c r="I25" s="94"/>
    </row>
    <row r="26" ht="20.45" customHeight="1" spans="1:9">
      <c r="A26" s="81" t="s">
        <v>86</v>
      </c>
      <c r="B26" s="67"/>
      <c r="C26" s="71" t="s">
        <v>87</v>
      </c>
      <c r="D26" s="86">
        <v>0</v>
      </c>
      <c r="E26" s="86">
        <v>0</v>
      </c>
      <c r="F26" s="91"/>
      <c r="G26" s="91"/>
      <c r="H26" s="92"/>
      <c r="I26" s="94"/>
    </row>
    <row r="27" ht="20.45" customHeight="1" spans="1:9">
      <c r="A27" s="81" t="s">
        <v>88</v>
      </c>
      <c r="B27" s="67"/>
      <c r="C27" s="71" t="s">
        <v>89</v>
      </c>
      <c r="D27" s="86">
        <f>D25-D26</f>
        <v>3180005.6</v>
      </c>
      <c r="E27" s="86">
        <f>E25-E26</f>
        <v>3180005.6</v>
      </c>
      <c r="F27" s="91"/>
      <c r="G27" s="91"/>
      <c r="H27" s="92"/>
      <c r="I27" s="94"/>
    </row>
    <row r="28" ht="20.45" customHeight="1" spans="1:9">
      <c r="A28" s="81" t="s">
        <v>90</v>
      </c>
      <c r="B28" s="67"/>
      <c r="C28" s="71" t="s">
        <v>91</v>
      </c>
      <c r="D28" s="86"/>
      <c r="E28" s="86"/>
      <c r="F28" s="91"/>
      <c r="G28" s="91"/>
      <c r="H28" s="92"/>
      <c r="I28" s="94"/>
    </row>
    <row r="29" ht="20.45" customHeight="1" spans="1:9">
      <c r="A29" s="81" t="s">
        <v>92</v>
      </c>
      <c r="B29" s="67"/>
      <c r="C29" s="71" t="s">
        <v>93</v>
      </c>
      <c r="D29" s="86"/>
      <c r="E29" s="86"/>
      <c r="F29" s="91"/>
      <c r="G29" s="91"/>
      <c r="H29" s="92"/>
      <c r="I29" s="94"/>
    </row>
    <row r="30" ht="20.45" customHeight="1" spans="1:9">
      <c r="A30" s="81" t="s">
        <v>94</v>
      </c>
      <c r="B30" s="67"/>
      <c r="C30" s="71" t="s">
        <v>95</v>
      </c>
      <c r="D30" s="86"/>
      <c r="E30" s="86"/>
      <c r="F30" s="91"/>
      <c r="G30" s="91"/>
      <c r="H30" s="92"/>
      <c r="I30" s="94"/>
    </row>
    <row r="31" ht="28.5" spans="1:9">
      <c r="A31" s="81" t="s">
        <v>96</v>
      </c>
      <c r="B31" s="67"/>
      <c r="C31" s="71" t="s">
        <v>97</v>
      </c>
      <c r="D31" s="86">
        <v>0</v>
      </c>
      <c r="E31" s="86">
        <v>0</v>
      </c>
      <c r="F31" s="87" t="s">
        <v>98</v>
      </c>
      <c r="G31" s="91"/>
      <c r="H31" s="92"/>
      <c r="I31" s="94"/>
    </row>
    <row r="32" ht="20.45" customHeight="1" spans="1:9">
      <c r="A32" s="81" t="s">
        <v>99</v>
      </c>
      <c r="B32" s="67"/>
      <c r="C32" s="71" t="s">
        <v>100</v>
      </c>
      <c r="D32" s="86"/>
      <c r="E32" s="86"/>
      <c r="F32" s="87" t="s">
        <v>101</v>
      </c>
      <c r="G32" s="90" t="s">
        <v>102</v>
      </c>
      <c r="H32" s="72">
        <v>3198780</v>
      </c>
      <c r="I32" s="95">
        <v>3198780</v>
      </c>
    </row>
    <row r="33" ht="20.45" customHeight="1" spans="1:10">
      <c r="A33" s="81" t="s">
        <v>103</v>
      </c>
      <c r="B33" s="67"/>
      <c r="C33" s="71" t="s">
        <v>104</v>
      </c>
      <c r="D33" s="86"/>
      <c r="E33" s="86"/>
      <c r="F33" s="87" t="s">
        <v>105</v>
      </c>
      <c r="G33" s="90" t="s">
        <v>106</v>
      </c>
      <c r="H33" s="72">
        <v>0</v>
      </c>
      <c r="I33" s="89"/>
      <c r="J33" s="96"/>
    </row>
    <row r="34" ht="20.45" customHeight="1" spans="1:9">
      <c r="A34" s="81" t="s">
        <v>107</v>
      </c>
      <c r="B34" s="67"/>
      <c r="C34" s="71" t="s">
        <v>108</v>
      </c>
      <c r="D34" s="86"/>
      <c r="E34" s="86"/>
      <c r="F34" s="87" t="s">
        <v>109</v>
      </c>
      <c r="G34" s="90" t="s">
        <v>110</v>
      </c>
      <c r="H34" s="72"/>
      <c r="I34" s="89"/>
    </row>
    <row r="35" ht="20.45" customHeight="1" spans="1:9">
      <c r="A35" s="81" t="s">
        <v>111</v>
      </c>
      <c r="B35" s="67"/>
      <c r="C35" s="71" t="s">
        <v>112</v>
      </c>
      <c r="D35" s="86"/>
      <c r="E35" s="86"/>
      <c r="F35" s="87" t="s">
        <v>113</v>
      </c>
      <c r="G35" s="90" t="s">
        <v>114</v>
      </c>
      <c r="H35" s="72">
        <v>26530.6</v>
      </c>
      <c r="I35" s="89">
        <v>26530.6</v>
      </c>
    </row>
    <row r="36" ht="28.9" customHeight="1" spans="1:9">
      <c r="A36" s="81" t="s">
        <v>115</v>
      </c>
      <c r="B36" s="67"/>
      <c r="C36" s="71" t="s">
        <v>116</v>
      </c>
      <c r="D36" s="86">
        <f>D27+D31</f>
        <v>3180005.6</v>
      </c>
      <c r="E36" s="86">
        <f>E27+E31</f>
        <v>3180005.6</v>
      </c>
      <c r="F36" s="87" t="s">
        <v>117</v>
      </c>
      <c r="G36" s="90" t="s">
        <v>118</v>
      </c>
      <c r="H36" s="72">
        <f>H32+H33+H35</f>
        <v>3225310.6</v>
      </c>
      <c r="I36" s="89">
        <f>I32+I33+I35</f>
        <v>3225310.6</v>
      </c>
    </row>
    <row r="37" ht="28.9" customHeight="1" spans="1:9">
      <c r="A37" s="81" t="s">
        <v>119</v>
      </c>
      <c r="B37" s="67"/>
      <c r="C37" s="71" t="s">
        <v>120</v>
      </c>
      <c r="D37" s="86">
        <f>D21+D36</f>
        <v>3267835.6</v>
      </c>
      <c r="E37" s="86">
        <f>E21+E36</f>
        <v>3296981.7</v>
      </c>
      <c r="F37" s="87" t="s">
        <v>121</v>
      </c>
      <c r="G37" s="90" t="s">
        <v>122</v>
      </c>
      <c r="H37" s="72">
        <f>H24+H36</f>
        <v>3267835.6</v>
      </c>
      <c r="I37" s="89">
        <f>I24+I36</f>
        <v>3296981.7</v>
      </c>
    </row>
    <row r="38" ht="24.6" customHeight="1" spans="1:9">
      <c r="A38" s="53"/>
      <c r="E38" s="53"/>
      <c r="H38" s="53"/>
      <c r="I38" s="97"/>
    </row>
    <row r="39" ht="25.5" customHeight="1" spans="1:9">
      <c r="A39" s="53"/>
      <c r="E39" s="53"/>
      <c r="G39" s="53"/>
      <c r="H39" s="53"/>
      <c r="I39" s="53"/>
    </row>
  </sheetData>
  <mergeCells count="41">
    <mergeCell ref="B2:H2"/>
    <mergeCell ref="A3:C3"/>
    <mergeCell ref="G3:H3"/>
    <mergeCell ref="A4:D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D38"/>
    <mergeCell ref="E38:G38"/>
    <mergeCell ref="A39:D39"/>
    <mergeCell ref="E39:F39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zoomScale="85" zoomScaleNormal="85" topLeftCell="A3" workbookViewId="0">
      <selection activeCell="D6" sqref="D6:E6"/>
    </sheetView>
  </sheetViews>
  <sheetFormatPr defaultColWidth="9.13333333333333" defaultRowHeight="12.75"/>
  <cols>
    <col min="1" max="1" width="31.1333333333333" customWidth="1"/>
    <col min="2" max="2" width="43.2857142857143" customWidth="1"/>
    <col min="3" max="3" width="17" customWidth="1"/>
    <col min="4" max="4" width="19.7047619047619" customWidth="1"/>
    <col min="5" max="5" width="12" customWidth="1"/>
    <col min="6" max="6" width="13.4285714285714" customWidth="1"/>
    <col min="7" max="7" width="12.2857142857143" customWidth="1"/>
    <col min="8" max="8" width="14.4285714285714" customWidth="1"/>
  </cols>
  <sheetData>
    <row r="1" ht="15.4" customHeight="1" spans="1:3">
      <c r="A1" s="53"/>
      <c r="B1" s="53"/>
      <c r="C1" s="53" t="s">
        <v>0</v>
      </c>
    </row>
    <row r="2" ht="40.9" customHeight="1" spans="1:9">
      <c r="A2" s="54" t="s">
        <v>123</v>
      </c>
      <c r="I2" s="53" t="s">
        <v>0</v>
      </c>
    </row>
    <row r="3" ht="20.45" customHeight="1" spans="1:9">
      <c r="A3" s="55" t="s">
        <v>2</v>
      </c>
      <c r="B3" s="56"/>
      <c r="C3" s="57"/>
      <c r="D3" s="58"/>
      <c r="E3" s="59"/>
      <c r="F3" s="58"/>
      <c r="G3" s="60" t="s">
        <v>124</v>
      </c>
      <c r="H3" s="61"/>
      <c r="I3" s="53" t="s">
        <v>0</v>
      </c>
    </row>
    <row r="4" ht="20.45" customHeight="1" spans="1:9">
      <c r="A4" s="62" t="s">
        <v>125</v>
      </c>
      <c r="B4" s="63"/>
      <c r="C4" s="64" t="s">
        <v>126</v>
      </c>
      <c r="D4" s="63"/>
      <c r="E4" s="64" t="s">
        <v>6</v>
      </c>
      <c r="F4" s="64"/>
      <c r="G4" s="65"/>
      <c r="H4" s="65"/>
      <c r="I4" s="53" t="s">
        <v>0</v>
      </c>
    </row>
    <row r="5" ht="20.45" customHeight="1" spans="1:9">
      <c r="A5" s="66" t="s">
        <v>127</v>
      </c>
      <c r="B5" s="67"/>
      <c r="C5" s="68" t="s">
        <v>8</v>
      </c>
      <c r="D5" s="69" t="s">
        <v>128</v>
      </c>
      <c r="E5" s="67"/>
      <c r="F5" s="69" t="s">
        <v>129</v>
      </c>
      <c r="G5" s="65"/>
      <c r="H5" s="67"/>
      <c r="I5" s="53" t="s">
        <v>0</v>
      </c>
    </row>
    <row r="6" ht="20.45" customHeight="1" spans="1:9">
      <c r="A6" s="70" t="s">
        <v>130</v>
      </c>
      <c r="B6" s="67"/>
      <c r="C6" s="71" t="s">
        <v>15</v>
      </c>
      <c r="D6" s="72">
        <v>3202215</v>
      </c>
      <c r="E6" s="67"/>
      <c r="F6" s="73"/>
      <c r="G6" s="72">
        <f>3202215+2030000</f>
        <v>5232215</v>
      </c>
      <c r="H6" s="67"/>
      <c r="I6" s="75" t="s">
        <v>0</v>
      </c>
    </row>
    <row r="7" ht="20.45" customHeight="1" spans="1:9">
      <c r="A7" s="70" t="s">
        <v>131</v>
      </c>
      <c r="B7" s="67"/>
      <c r="C7" s="71" t="s">
        <v>19</v>
      </c>
      <c r="D7" s="72">
        <v>2498010</v>
      </c>
      <c r="E7" s="67"/>
      <c r="F7" s="72"/>
      <c r="G7" s="72">
        <f>2498010+2000000</f>
        <v>4498010</v>
      </c>
      <c r="H7" s="67"/>
      <c r="I7" s="75" t="s">
        <v>0</v>
      </c>
    </row>
    <row r="8" ht="20.45" customHeight="1" spans="1:9">
      <c r="A8" s="70" t="s">
        <v>132</v>
      </c>
      <c r="B8" s="67"/>
      <c r="C8" s="71" t="s">
        <v>23</v>
      </c>
      <c r="D8" s="72"/>
      <c r="E8" s="67"/>
      <c r="F8" s="72"/>
      <c r="G8" s="72"/>
      <c r="H8" s="67"/>
      <c r="I8" s="75" t="s">
        <v>0</v>
      </c>
    </row>
    <row r="9" ht="20.45" customHeight="1" spans="1:9">
      <c r="A9" s="70" t="s">
        <v>133</v>
      </c>
      <c r="B9" s="67"/>
      <c r="C9" s="71" t="s">
        <v>27</v>
      </c>
      <c r="D9" s="72"/>
      <c r="E9" s="67"/>
      <c r="F9" s="72"/>
      <c r="G9" s="72"/>
      <c r="H9" s="67"/>
      <c r="I9" s="75" t="s">
        <v>0</v>
      </c>
    </row>
    <row r="10" ht="20.45" customHeight="1" spans="1:9">
      <c r="A10" s="70" t="s">
        <v>134</v>
      </c>
      <c r="B10" s="67"/>
      <c r="C10" s="71" t="s">
        <v>31</v>
      </c>
      <c r="D10" s="72"/>
      <c r="E10" s="67"/>
      <c r="F10" s="72"/>
      <c r="G10" s="72"/>
      <c r="H10" s="67"/>
      <c r="I10" s="75" t="s">
        <v>0</v>
      </c>
    </row>
    <row r="11" ht="20.45" customHeight="1" spans="1:9">
      <c r="A11" s="70" t="s">
        <v>135</v>
      </c>
      <c r="B11" s="67"/>
      <c r="C11" s="71" t="s">
        <v>35</v>
      </c>
      <c r="D11" s="72"/>
      <c r="E11" s="67"/>
      <c r="F11" s="72"/>
      <c r="G11" s="72"/>
      <c r="H11" s="67"/>
      <c r="I11" s="75" t="s">
        <v>0</v>
      </c>
    </row>
    <row r="12" ht="20.45" customHeight="1" spans="1:9">
      <c r="A12" s="70" t="s">
        <v>136</v>
      </c>
      <c r="B12" s="67"/>
      <c r="C12" s="71" t="s">
        <v>39</v>
      </c>
      <c r="D12" s="72"/>
      <c r="E12" s="67"/>
      <c r="F12" s="72"/>
      <c r="G12" s="72"/>
      <c r="H12" s="67"/>
      <c r="I12" s="75" t="s">
        <v>0</v>
      </c>
    </row>
    <row r="13" ht="20.45" customHeight="1" spans="1:9">
      <c r="A13" s="70" t="s">
        <v>137</v>
      </c>
      <c r="B13" s="67"/>
      <c r="C13" s="71" t="s">
        <v>43</v>
      </c>
      <c r="D13" s="72"/>
      <c r="E13" s="67"/>
      <c r="F13" s="72"/>
      <c r="G13" s="72"/>
      <c r="H13" s="67"/>
      <c r="I13" s="75" t="s">
        <v>0</v>
      </c>
    </row>
    <row r="14" ht="20.45" customHeight="1" spans="1:9">
      <c r="A14" s="70" t="s">
        <v>138</v>
      </c>
      <c r="B14" s="67"/>
      <c r="C14" s="71" t="s">
        <v>47</v>
      </c>
      <c r="D14" s="72"/>
      <c r="E14" s="67"/>
      <c r="F14" s="72"/>
      <c r="G14" s="72"/>
      <c r="H14" s="67"/>
      <c r="I14" s="75" t="s">
        <v>0</v>
      </c>
    </row>
    <row r="15" ht="20.45" customHeight="1" spans="1:9">
      <c r="A15" s="70" t="s">
        <v>139</v>
      </c>
      <c r="B15" s="67"/>
      <c r="C15" s="71" t="s">
        <v>51</v>
      </c>
      <c r="D15" s="72"/>
      <c r="E15" s="67"/>
      <c r="F15" s="72"/>
      <c r="G15" s="72"/>
      <c r="H15" s="67"/>
      <c r="I15" s="75" t="s">
        <v>0</v>
      </c>
    </row>
    <row r="16" ht="20.45" customHeight="1" spans="1:9">
      <c r="A16" s="70" t="s">
        <v>140</v>
      </c>
      <c r="B16" s="67"/>
      <c r="C16" s="71" t="s">
        <v>55</v>
      </c>
      <c r="D16" s="72">
        <v>450060</v>
      </c>
      <c r="E16" s="67"/>
      <c r="F16" s="72"/>
      <c r="G16" s="72">
        <f>450060+10000</f>
        <v>460060</v>
      </c>
      <c r="H16" s="67"/>
      <c r="I16" s="75" t="s">
        <v>0</v>
      </c>
    </row>
    <row r="17" ht="20.45" customHeight="1" spans="1:9">
      <c r="A17" s="70" t="s">
        <v>141</v>
      </c>
      <c r="B17" s="67"/>
      <c r="C17" s="71" t="s">
        <v>59</v>
      </c>
      <c r="D17" s="72"/>
      <c r="E17" s="67"/>
      <c r="F17" s="72"/>
      <c r="G17" s="72"/>
      <c r="H17" s="67"/>
      <c r="I17" s="75" t="s">
        <v>0</v>
      </c>
    </row>
    <row r="18" ht="20.45" customHeight="1" spans="1:9">
      <c r="A18" s="70" t="s">
        <v>142</v>
      </c>
      <c r="B18" s="67"/>
      <c r="C18" s="71" t="s">
        <v>62</v>
      </c>
      <c r="D18" s="72"/>
      <c r="E18" s="67"/>
      <c r="F18" s="72"/>
      <c r="G18" s="72"/>
      <c r="H18" s="67"/>
      <c r="I18" s="75" t="s">
        <v>0</v>
      </c>
    </row>
    <row r="19" ht="20.45" customHeight="1" spans="1:9">
      <c r="A19" s="70" t="s">
        <v>143</v>
      </c>
      <c r="B19" s="67"/>
      <c r="C19" s="71" t="s">
        <v>66</v>
      </c>
      <c r="D19" s="72">
        <v>200010</v>
      </c>
      <c r="E19" s="67"/>
      <c r="F19" s="72"/>
      <c r="G19" s="72">
        <f>200010+10000</f>
        <v>210010</v>
      </c>
      <c r="H19" s="67"/>
      <c r="I19" s="75" t="s">
        <v>0</v>
      </c>
    </row>
    <row r="20" ht="20.45" customHeight="1" spans="1:9">
      <c r="A20" s="70" t="s">
        <v>144</v>
      </c>
      <c r="B20" s="67"/>
      <c r="C20" s="71" t="s">
        <v>70</v>
      </c>
      <c r="D20" s="72"/>
      <c r="E20" s="67"/>
      <c r="F20" s="72"/>
      <c r="G20" s="72"/>
      <c r="H20" s="67"/>
      <c r="I20" s="75" t="s">
        <v>0</v>
      </c>
    </row>
    <row r="21" ht="20.45" customHeight="1" spans="1:9">
      <c r="A21" s="70" t="s">
        <v>145</v>
      </c>
      <c r="B21" s="67"/>
      <c r="C21" s="71" t="s">
        <v>77</v>
      </c>
      <c r="D21" s="72"/>
      <c r="E21" s="67"/>
      <c r="F21" s="72"/>
      <c r="G21" s="72"/>
      <c r="H21" s="67"/>
      <c r="I21" s="75" t="s">
        <v>0</v>
      </c>
    </row>
    <row r="22" ht="20.45" customHeight="1" spans="1:9">
      <c r="A22" s="70" t="s">
        <v>146</v>
      </c>
      <c r="B22" s="67"/>
      <c r="C22" s="71" t="s">
        <v>81</v>
      </c>
      <c r="D22" s="72"/>
      <c r="E22" s="67"/>
      <c r="F22" s="72"/>
      <c r="G22" s="72"/>
      <c r="H22" s="67"/>
      <c r="I22" s="75" t="s">
        <v>0</v>
      </c>
    </row>
    <row r="23" ht="20.45" customHeight="1" spans="1:9">
      <c r="A23" s="70" t="s">
        <v>147</v>
      </c>
      <c r="B23" s="67"/>
      <c r="C23" s="71" t="s">
        <v>85</v>
      </c>
      <c r="D23" s="72">
        <v>5321.3</v>
      </c>
      <c r="E23" s="67"/>
      <c r="F23" s="72"/>
      <c r="G23" s="72">
        <v>6589.8</v>
      </c>
      <c r="H23" s="67"/>
      <c r="I23" s="75" t="s">
        <v>0</v>
      </c>
    </row>
    <row r="24" ht="20.45" customHeight="1" spans="1:9">
      <c r="A24" s="70" t="s">
        <v>148</v>
      </c>
      <c r="B24" s="67"/>
      <c r="C24" s="71" t="s">
        <v>87</v>
      </c>
      <c r="D24" s="72"/>
      <c r="E24" s="67"/>
      <c r="F24" s="72"/>
      <c r="G24" s="72"/>
      <c r="H24" s="67"/>
      <c r="I24" s="75" t="s">
        <v>0</v>
      </c>
    </row>
    <row r="25" ht="20.45" customHeight="1" spans="1:9">
      <c r="A25" s="70" t="s">
        <v>149</v>
      </c>
      <c r="B25" s="67"/>
      <c r="C25" s="71" t="s">
        <v>89</v>
      </c>
      <c r="D25" s="72"/>
      <c r="E25" s="67"/>
      <c r="F25" s="72"/>
      <c r="G25" s="72"/>
      <c r="H25" s="67"/>
      <c r="I25" s="75" t="s">
        <v>0</v>
      </c>
    </row>
    <row r="26" ht="20.45" customHeight="1" spans="1:9">
      <c r="A26" s="70" t="s">
        <v>150</v>
      </c>
      <c r="B26" s="67"/>
      <c r="C26" s="71" t="s">
        <v>91</v>
      </c>
      <c r="D26" s="72">
        <f>D6-D7-D8-D16-D19-D23</f>
        <v>48813.7</v>
      </c>
      <c r="E26" s="67"/>
      <c r="F26" s="72"/>
      <c r="G26" s="72">
        <f>G6-G7-G8-G16-G19-G23</f>
        <v>57545.2</v>
      </c>
      <c r="H26" s="67"/>
      <c r="I26" s="75" t="s">
        <v>0</v>
      </c>
    </row>
    <row r="27" ht="20.45" customHeight="1" spans="1:9">
      <c r="A27" s="70" t="s">
        <v>151</v>
      </c>
      <c r="B27" s="67"/>
      <c r="C27" s="71" t="s">
        <v>93</v>
      </c>
      <c r="D27" s="72"/>
      <c r="E27" s="67"/>
      <c r="F27" s="72"/>
      <c r="G27" s="72"/>
      <c r="H27" s="67"/>
      <c r="I27" s="75" t="s">
        <v>0</v>
      </c>
    </row>
    <row r="28" ht="20.45" customHeight="1" spans="1:9">
      <c r="A28" s="70" t="s">
        <v>152</v>
      </c>
      <c r="B28" s="67"/>
      <c r="C28" s="71" t="s">
        <v>95</v>
      </c>
      <c r="D28" s="72"/>
      <c r="E28" s="67"/>
      <c r="F28" s="72"/>
      <c r="G28" s="72"/>
      <c r="H28" s="67"/>
      <c r="I28" s="75" t="s">
        <v>0</v>
      </c>
    </row>
    <row r="29" ht="20.45" customHeight="1" spans="1:9">
      <c r="A29" s="70" t="s">
        <v>153</v>
      </c>
      <c r="B29" s="67"/>
      <c r="C29" s="71" t="s">
        <v>97</v>
      </c>
      <c r="D29" s="72"/>
      <c r="E29" s="67"/>
      <c r="F29" s="72"/>
      <c r="G29" s="72"/>
      <c r="H29" s="67"/>
      <c r="I29" s="75" t="s">
        <v>0</v>
      </c>
    </row>
    <row r="30" ht="20.45" customHeight="1" spans="1:9">
      <c r="A30" s="70" t="s">
        <v>154</v>
      </c>
      <c r="B30" s="67"/>
      <c r="C30" s="71" t="s">
        <v>100</v>
      </c>
      <c r="D30" s="72"/>
      <c r="E30" s="67"/>
      <c r="F30" s="72"/>
      <c r="G30" s="72"/>
      <c r="H30" s="67"/>
      <c r="I30" s="75" t="s">
        <v>0</v>
      </c>
    </row>
    <row r="31" ht="20.45" customHeight="1" spans="1:9">
      <c r="A31" s="70" t="s">
        <v>155</v>
      </c>
      <c r="B31" s="67"/>
      <c r="C31" s="71" t="s">
        <v>104</v>
      </c>
      <c r="D31" s="72"/>
      <c r="E31" s="67"/>
      <c r="F31" s="72"/>
      <c r="G31" s="72"/>
      <c r="H31" s="67"/>
      <c r="I31" s="75" t="s">
        <v>0</v>
      </c>
    </row>
    <row r="32" ht="20.45" customHeight="1" spans="1:9">
      <c r="A32" s="70" t="s">
        <v>156</v>
      </c>
      <c r="B32" s="67"/>
      <c r="C32" s="71" t="s">
        <v>108</v>
      </c>
      <c r="D32" s="72"/>
      <c r="E32" s="67"/>
      <c r="F32" s="72"/>
      <c r="G32" s="72"/>
      <c r="H32" s="67"/>
      <c r="I32" s="75" t="s">
        <v>0</v>
      </c>
    </row>
    <row r="33" ht="20.45" customHeight="1" spans="1:9">
      <c r="A33" s="70" t="s">
        <v>157</v>
      </c>
      <c r="B33" s="67"/>
      <c r="C33" s="71" t="s">
        <v>112</v>
      </c>
      <c r="D33" s="72"/>
      <c r="E33" s="67"/>
      <c r="F33" s="72"/>
      <c r="G33" s="72"/>
      <c r="H33" s="67"/>
      <c r="I33" s="75" t="s">
        <v>0</v>
      </c>
    </row>
    <row r="34" ht="20.45" customHeight="1" spans="1:9">
      <c r="A34" s="70" t="s">
        <v>158</v>
      </c>
      <c r="B34" s="67"/>
      <c r="C34" s="71" t="s">
        <v>116</v>
      </c>
      <c r="D34" s="72"/>
      <c r="E34" s="67"/>
      <c r="F34" s="72"/>
      <c r="G34" s="72"/>
      <c r="H34" s="67"/>
      <c r="I34" s="75" t="s">
        <v>0</v>
      </c>
    </row>
    <row r="35" ht="20.45" customHeight="1" spans="1:9">
      <c r="A35" s="70" t="s">
        <v>159</v>
      </c>
      <c r="B35" s="67"/>
      <c r="C35" s="71" t="s">
        <v>120</v>
      </c>
      <c r="D35" s="72">
        <f>D26</f>
        <v>48813.7</v>
      </c>
      <c r="E35" s="67"/>
      <c r="F35" s="72"/>
      <c r="G35" s="72">
        <f>G26</f>
        <v>57545.2</v>
      </c>
      <c r="H35" s="67"/>
      <c r="I35" s="75" t="s">
        <v>0</v>
      </c>
    </row>
    <row r="36" ht="20.45" customHeight="1" spans="1:9">
      <c r="A36" s="70" t="s">
        <v>160</v>
      </c>
      <c r="B36" s="67"/>
      <c r="C36" s="71" t="s">
        <v>17</v>
      </c>
      <c r="D36" s="72"/>
      <c r="E36" s="67"/>
      <c r="F36" s="72"/>
      <c r="G36" s="72"/>
      <c r="H36" s="67"/>
      <c r="I36" s="75" t="s">
        <v>0</v>
      </c>
    </row>
    <row r="37" ht="20.45" customHeight="1" spans="1:9">
      <c r="A37" s="70" t="s">
        <v>161</v>
      </c>
      <c r="B37" s="67"/>
      <c r="C37" s="71" t="s">
        <v>21</v>
      </c>
      <c r="D37" s="72">
        <f>D35-D36</f>
        <v>48813.7</v>
      </c>
      <c r="E37" s="67"/>
      <c r="F37" s="72"/>
      <c r="G37" s="72">
        <f>G35-G36</f>
        <v>57545.2</v>
      </c>
      <c r="H37" s="67"/>
      <c r="I37" s="75" t="s">
        <v>0</v>
      </c>
    </row>
    <row r="39" spans="6:6">
      <c r="F39" s="74"/>
    </row>
  </sheetData>
  <mergeCells count="104">
    <mergeCell ref="A2:H2"/>
    <mergeCell ref="A3:B3"/>
    <mergeCell ref="G3:H3"/>
    <mergeCell ref="A4:B4"/>
    <mergeCell ref="E4:H4"/>
    <mergeCell ref="A5:B5"/>
    <mergeCell ref="D5:E5"/>
    <mergeCell ref="F5:H5"/>
    <mergeCell ref="A6:B6"/>
    <mergeCell ref="D6:E6"/>
    <mergeCell ref="G6:H6"/>
    <mergeCell ref="A7:B7"/>
    <mergeCell ref="D7:E7"/>
    <mergeCell ref="G7:H7"/>
    <mergeCell ref="A8:B8"/>
    <mergeCell ref="D8:E8"/>
    <mergeCell ref="G8:H8"/>
    <mergeCell ref="A9:B9"/>
    <mergeCell ref="D9:E9"/>
    <mergeCell ref="G9:H9"/>
    <mergeCell ref="A10:B10"/>
    <mergeCell ref="D10:E10"/>
    <mergeCell ref="G10:H10"/>
    <mergeCell ref="A11:B11"/>
    <mergeCell ref="D11:E11"/>
    <mergeCell ref="G11:H11"/>
    <mergeCell ref="A12:B12"/>
    <mergeCell ref="D12:E12"/>
    <mergeCell ref="G12:H12"/>
    <mergeCell ref="A13:B13"/>
    <mergeCell ref="D13:E13"/>
    <mergeCell ref="G13:H13"/>
    <mergeCell ref="A14:B14"/>
    <mergeCell ref="D14:E14"/>
    <mergeCell ref="G14:H14"/>
    <mergeCell ref="A15:B15"/>
    <mergeCell ref="D15:E15"/>
    <mergeCell ref="G15:H15"/>
    <mergeCell ref="A16:B16"/>
    <mergeCell ref="D16:E16"/>
    <mergeCell ref="G16:H16"/>
    <mergeCell ref="A17:B17"/>
    <mergeCell ref="D17:E17"/>
    <mergeCell ref="G17:H17"/>
    <mergeCell ref="A18:B18"/>
    <mergeCell ref="D18:E18"/>
    <mergeCell ref="G18:H18"/>
    <mergeCell ref="A19:B19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3:B23"/>
    <mergeCell ref="D23:E23"/>
    <mergeCell ref="G23:H23"/>
    <mergeCell ref="A24:B24"/>
    <mergeCell ref="D24:E24"/>
    <mergeCell ref="G24:H24"/>
    <mergeCell ref="A25:B25"/>
    <mergeCell ref="D25:E25"/>
    <mergeCell ref="G25:H25"/>
    <mergeCell ref="A26:B26"/>
    <mergeCell ref="D26:E26"/>
    <mergeCell ref="G26:H26"/>
    <mergeCell ref="A27:B27"/>
    <mergeCell ref="D27:E27"/>
    <mergeCell ref="G27:H27"/>
    <mergeCell ref="A28:B28"/>
    <mergeCell ref="D28:E28"/>
    <mergeCell ref="G28:H28"/>
    <mergeCell ref="A29:B29"/>
    <mergeCell ref="D29:E29"/>
    <mergeCell ref="G29:H29"/>
    <mergeCell ref="A30:B30"/>
    <mergeCell ref="D30:E30"/>
    <mergeCell ref="G30:H30"/>
    <mergeCell ref="A31:B31"/>
    <mergeCell ref="D31:E31"/>
    <mergeCell ref="G31:H31"/>
    <mergeCell ref="A32:B32"/>
    <mergeCell ref="D32:E32"/>
    <mergeCell ref="G32:H32"/>
    <mergeCell ref="A33:B33"/>
    <mergeCell ref="D33:E33"/>
    <mergeCell ref="G33:H33"/>
    <mergeCell ref="A34:B34"/>
    <mergeCell ref="D34:E34"/>
    <mergeCell ref="G34:H34"/>
    <mergeCell ref="A35:B35"/>
    <mergeCell ref="D35:E35"/>
    <mergeCell ref="G35:H35"/>
    <mergeCell ref="A36:B36"/>
    <mergeCell ref="D36:E36"/>
    <mergeCell ref="G36:H36"/>
    <mergeCell ref="A37:B37"/>
    <mergeCell ref="D37:E37"/>
    <mergeCell ref="G37:H3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4"/>
  <sheetViews>
    <sheetView showZeros="0" tabSelected="1" zoomScaleSheetLayoutView="60" topLeftCell="A45" workbookViewId="0">
      <selection activeCell="F22" sqref="F22"/>
    </sheetView>
  </sheetViews>
  <sheetFormatPr defaultColWidth="9.81904761904762" defaultRowHeight="15"/>
  <cols>
    <col min="1" max="1" width="46.2285714285714" style="5" customWidth="1"/>
    <col min="2" max="2" width="4.90476190476191" style="5" customWidth="1"/>
    <col min="3" max="3" width="19.7714285714286" style="6" customWidth="1"/>
    <col min="4" max="4" width="49.0952380952381" style="5" customWidth="1"/>
    <col min="5" max="5" width="4.36190476190476" style="5" customWidth="1"/>
    <col min="6" max="6" width="19.7714285714286" style="6" customWidth="1"/>
    <col min="7" max="7" width="14.8666666666667" style="5" customWidth="1"/>
    <col min="8" max="8" width="11.4571428571429" style="5" customWidth="1"/>
    <col min="9" max="9" width="11.047619047619" style="5" customWidth="1"/>
    <col min="10" max="12" width="9.81904761904762" style="5"/>
    <col min="13" max="16384" width="9.81904761904762" style="1"/>
  </cols>
  <sheetData>
    <row r="1" s="1" customFormat="1" ht="24.75" customHeight="1" spans="1:12">
      <c r="A1" s="7" t="s">
        <v>162</v>
      </c>
      <c r="B1" s="8"/>
      <c r="C1" s="8"/>
      <c r="D1" s="8"/>
      <c r="E1" s="8"/>
      <c r="F1" s="8"/>
      <c r="G1" s="5"/>
      <c r="H1" s="5"/>
      <c r="I1" s="5"/>
      <c r="J1" s="5"/>
      <c r="K1" s="5"/>
      <c r="L1" s="5"/>
    </row>
    <row r="2" s="2" customFormat="1" ht="13.5" customHeight="1" spans="1:12">
      <c r="A2" s="9"/>
      <c r="B2" s="9"/>
      <c r="C2" s="10" t="s">
        <v>163</v>
      </c>
      <c r="D2" s="11"/>
      <c r="E2" s="11"/>
      <c r="F2" s="12" t="s">
        <v>164</v>
      </c>
      <c r="G2" s="11"/>
      <c r="H2" s="11"/>
      <c r="I2" s="11"/>
      <c r="J2" s="11"/>
      <c r="K2" s="11"/>
      <c r="L2" s="11"/>
    </row>
    <row r="3" s="2" customFormat="1" ht="13.5" customHeight="1" spans="1:12">
      <c r="A3" s="13" t="str">
        <f>'2021利润表'!A4</f>
        <v>编制单位：湖南省金富茶油有限公司</v>
      </c>
      <c r="B3" s="14"/>
      <c r="C3" s="15" t="s">
        <v>165</v>
      </c>
      <c r="D3" s="15"/>
      <c r="E3" s="11"/>
      <c r="F3" s="12" t="s">
        <v>166</v>
      </c>
      <c r="G3" s="11"/>
      <c r="H3" s="11"/>
      <c r="I3" s="11"/>
      <c r="J3" s="11"/>
      <c r="K3" s="11"/>
      <c r="L3" s="11"/>
    </row>
    <row r="4" s="2" customFormat="1" ht="13.5" customHeight="1" spans="1:12">
      <c r="A4" s="16" t="s">
        <v>167</v>
      </c>
      <c r="B4" s="17" t="s">
        <v>8</v>
      </c>
      <c r="C4" s="18" t="s">
        <v>168</v>
      </c>
      <c r="D4" s="17" t="s">
        <v>169</v>
      </c>
      <c r="E4" s="17" t="s">
        <v>8</v>
      </c>
      <c r="F4" s="19" t="s">
        <v>170</v>
      </c>
      <c r="G4" s="20"/>
      <c r="H4" s="11"/>
      <c r="I4" s="11"/>
      <c r="J4" s="11"/>
      <c r="K4" s="11"/>
      <c r="L4" s="11"/>
    </row>
    <row r="5" s="2" customFormat="1" ht="13.5" customHeight="1" spans="1:12">
      <c r="A5" s="21" t="s">
        <v>171</v>
      </c>
      <c r="B5" s="22">
        <v>1</v>
      </c>
      <c r="C5" s="23"/>
      <c r="D5" s="24" t="s">
        <v>172</v>
      </c>
      <c r="E5" s="22">
        <v>35</v>
      </c>
      <c r="F5" s="25"/>
      <c r="G5" s="11"/>
      <c r="H5" s="11"/>
      <c r="I5" s="11"/>
      <c r="J5" s="11"/>
      <c r="K5" s="11"/>
      <c r="L5" s="11"/>
    </row>
    <row r="6" s="2" customFormat="1" ht="13.5" customHeight="1" spans="1:12">
      <c r="A6" s="26" t="s">
        <v>173</v>
      </c>
      <c r="B6" s="22">
        <v>2</v>
      </c>
      <c r="C6" s="27">
        <f>'2021利润表'!D6*1.13+'2021资产负债表'!D10-'2021资产负债表'!E10+'2021资产负债表'!I9-'2021资产负债表'!H9+'2021资产负债表'!D15-'2021资产负债表'!E15</f>
        <v>3609496.85</v>
      </c>
      <c r="D6" s="28" t="s">
        <v>174</v>
      </c>
      <c r="E6" s="22">
        <v>36</v>
      </c>
      <c r="F6" s="29">
        <f>'2021利润表'!D37</f>
        <v>48813.7</v>
      </c>
      <c r="G6" s="11"/>
      <c r="H6" s="11"/>
      <c r="I6" s="11"/>
      <c r="J6" s="11"/>
      <c r="K6" s="11"/>
      <c r="L6" s="11"/>
    </row>
    <row r="7" s="2" customFormat="1" ht="13.5" customHeight="1" spans="1:12">
      <c r="A7" s="26" t="s">
        <v>175</v>
      </c>
      <c r="B7" s="22">
        <v>3</v>
      </c>
      <c r="C7" s="27"/>
      <c r="D7" s="28" t="s">
        <v>176</v>
      </c>
      <c r="E7" s="22">
        <v>37</v>
      </c>
      <c r="F7" s="29"/>
      <c r="G7" s="11"/>
      <c r="H7" s="11"/>
      <c r="I7" s="11"/>
      <c r="J7" s="11"/>
      <c r="K7" s="11"/>
      <c r="L7" s="11"/>
    </row>
    <row r="8" s="2" customFormat="1" ht="13.5" customHeight="1" spans="1:12">
      <c r="A8" s="26" t="s">
        <v>177</v>
      </c>
      <c r="B8" s="22">
        <v>4</v>
      </c>
      <c r="C8" s="27">
        <f>'2021资产负债表'!D14-'2021资产负债表'!E14+'2021资产负债表'!I15-'2021资产负债表'!H15</f>
        <v>29146.1</v>
      </c>
      <c r="D8" s="28" t="s">
        <v>178</v>
      </c>
      <c r="E8" s="22">
        <v>38</v>
      </c>
      <c r="F8" s="29">
        <f>'2021资产负债表'!E26-'2021资产负债表'!D26</f>
        <v>0</v>
      </c>
      <c r="G8" s="11"/>
      <c r="H8" s="11"/>
      <c r="I8" s="11"/>
      <c r="J8" s="11"/>
      <c r="K8" s="11"/>
      <c r="L8" s="11"/>
    </row>
    <row r="9" s="2" customFormat="1" ht="13.5" customHeight="1" spans="1:12">
      <c r="A9" s="30" t="s">
        <v>179</v>
      </c>
      <c r="B9" s="22">
        <v>5</v>
      </c>
      <c r="C9" s="31">
        <f>SUM(C6:C8)</f>
        <v>3638642.95</v>
      </c>
      <c r="D9" s="28" t="s">
        <v>180</v>
      </c>
      <c r="E9" s="22">
        <v>39</v>
      </c>
      <c r="F9" s="29"/>
      <c r="G9" s="11"/>
      <c r="H9" s="11"/>
      <c r="I9" s="11"/>
      <c r="J9" s="11"/>
      <c r="K9" s="11"/>
      <c r="L9" s="11"/>
    </row>
    <row r="10" s="2" customFormat="1" ht="13.5" customHeight="1" spans="1:12">
      <c r="A10" s="26" t="s">
        <v>181</v>
      </c>
      <c r="B10" s="22">
        <v>6</v>
      </c>
      <c r="C10" s="27">
        <f>'2021利润表'!D7*1.13</f>
        <v>2822751.3</v>
      </c>
      <c r="D10" s="28" t="s">
        <v>182</v>
      </c>
      <c r="E10" s="22">
        <v>40</v>
      </c>
      <c r="F10" s="29"/>
      <c r="G10" s="20"/>
      <c r="I10" s="11"/>
      <c r="J10" s="11"/>
      <c r="K10" s="11"/>
      <c r="L10" s="11"/>
    </row>
    <row r="11" s="2" customFormat="1" ht="13.5" customHeight="1" spans="1:12">
      <c r="A11" s="26" t="s">
        <v>183</v>
      </c>
      <c r="B11" s="22">
        <v>7</v>
      </c>
      <c r="C11" s="27">
        <v>2844662.8</v>
      </c>
      <c r="D11" s="28" t="s">
        <v>184</v>
      </c>
      <c r="E11" s="22">
        <v>41</v>
      </c>
      <c r="F11" s="29"/>
      <c r="G11" s="11"/>
      <c r="H11" s="11"/>
      <c r="I11" s="11"/>
      <c r="J11" s="11"/>
      <c r="K11" s="11"/>
      <c r="L11" s="11"/>
    </row>
    <row r="12" s="2" customFormat="1" ht="13.5" customHeight="1" spans="1:12">
      <c r="A12" s="26" t="s">
        <v>185</v>
      </c>
      <c r="B12" s="22">
        <v>8</v>
      </c>
      <c r="C12" s="27">
        <v>227936.33</v>
      </c>
      <c r="D12" s="28" t="s">
        <v>186</v>
      </c>
      <c r="E12" s="22">
        <v>42</v>
      </c>
      <c r="F12" s="29"/>
      <c r="G12" s="11"/>
      <c r="H12" s="11"/>
      <c r="I12" s="11"/>
      <c r="J12" s="11"/>
      <c r="K12" s="11"/>
      <c r="L12" s="11"/>
    </row>
    <row r="13" s="2" customFormat="1" ht="13.5" customHeight="1" spans="1:12">
      <c r="A13" s="26" t="s">
        <v>187</v>
      </c>
      <c r="B13" s="22">
        <v>9</v>
      </c>
      <c r="C13" s="31">
        <f>C9-C15-C10-C11-C12</f>
        <v>-2046487.09</v>
      </c>
      <c r="D13" s="32" t="s">
        <v>188</v>
      </c>
      <c r="E13" s="22">
        <v>43</v>
      </c>
      <c r="F13" s="29"/>
      <c r="G13" s="11"/>
      <c r="H13" s="11"/>
      <c r="I13" s="11"/>
      <c r="J13" s="11"/>
      <c r="K13" s="11"/>
      <c r="L13" s="11"/>
    </row>
    <row r="14" s="2" customFormat="1" ht="13.5" customHeight="1" spans="1:12">
      <c r="A14" s="30" t="s">
        <v>189</v>
      </c>
      <c r="B14" s="22">
        <v>10</v>
      </c>
      <c r="C14" s="31">
        <f>SUM(C10:C13)</f>
        <v>3848863.34</v>
      </c>
      <c r="D14" s="28" t="s">
        <v>190</v>
      </c>
      <c r="E14" s="22">
        <v>44</v>
      </c>
      <c r="F14" s="29"/>
      <c r="G14" s="11"/>
      <c r="H14" s="11"/>
      <c r="I14" s="11"/>
      <c r="J14" s="11"/>
      <c r="K14" s="11"/>
      <c r="L14" s="11"/>
    </row>
    <row r="15" s="2" customFormat="1" ht="13.5" customHeight="1" spans="1:12">
      <c r="A15" s="33" t="s">
        <v>191</v>
      </c>
      <c r="B15" s="22">
        <v>11</v>
      </c>
      <c r="C15" s="34">
        <f>C38-C37-C36-C26</f>
        <v>-210220.39</v>
      </c>
      <c r="D15" s="28" t="s">
        <v>192</v>
      </c>
      <c r="E15" s="22">
        <v>45</v>
      </c>
      <c r="F15" s="29"/>
      <c r="G15" s="11"/>
      <c r="H15" s="11"/>
      <c r="I15" s="11"/>
      <c r="J15" s="11"/>
      <c r="K15" s="11"/>
      <c r="L15" s="11"/>
    </row>
    <row r="16" s="2" customFormat="1" ht="13.5" customHeight="1" spans="1:12">
      <c r="A16" s="21" t="s">
        <v>193</v>
      </c>
      <c r="B16" s="22">
        <v>12</v>
      </c>
      <c r="C16" s="34"/>
      <c r="D16" s="28" t="s">
        <v>194</v>
      </c>
      <c r="E16" s="22">
        <v>46</v>
      </c>
      <c r="F16" s="29"/>
      <c r="G16" s="11"/>
      <c r="H16" s="11"/>
      <c r="I16" s="11"/>
      <c r="J16" s="11"/>
      <c r="K16" s="11"/>
      <c r="L16" s="11"/>
    </row>
    <row r="17" s="2" customFormat="1" ht="13.5" customHeight="1" spans="1:12">
      <c r="A17" s="26" t="s">
        <v>195</v>
      </c>
      <c r="B17" s="22">
        <v>13</v>
      </c>
      <c r="C17" s="27"/>
      <c r="D17" s="28" t="s">
        <v>196</v>
      </c>
      <c r="E17" s="22">
        <v>47</v>
      </c>
      <c r="F17" s="29"/>
      <c r="G17" s="11"/>
      <c r="H17" s="11"/>
      <c r="I17" s="11"/>
      <c r="J17" s="11"/>
      <c r="K17" s="11"/>
      <c r="L17" s="11"/>
    </row>
    <row r="18" s="2" customFormat="1" ht="13.5" customHeight="1" spans="1:12">
      <c r="A18" s="26" t="s">
        <v>197</v>
      </c>
      <c r="B18" s="22">
        <v>14</v>
      </c>
      <c r="C18" s="27"/>
      <c r="D18" s="28" t="s">
        <v>198</v>
      </c>
      <c r="E18" s="22">
        <v>48</v>
      </c>
      <c r="F18" s="29">
        <f>-('2021资产负债表'!E15-'2021资产负债表'!D15)</f>
        <v>-9006.1</v>
      </c>
      <c r="G18" s="11"/>
      <c r="H18" s="11"/>
      <c r="I18" s="11"/>
      <c r="J18" s="11"/>
      <c r="K18" s="11"/>
      <c r="L18" s="11"/>
    </row>
    <row r="19" s="2" customFormat="1" ht="13.5" customHeight="1" spans="1:12">
      <c r="A19" s="35" t="s">
        <v>199</v>
      </c>
      <c r="B19" s="22">
        <v>15</v>
      </c>
      <c r="C19" s="27"/>
      <c r="D19" s="28" t="s">
        <v>200</v>
      </c>
      <c r="E19" s="22">
        <v>49</v>
      </c>
      <c r="F19" s="29">
        <f>'2021资产负债表'!D10-'2021资产负债表'!E10+'2021资产负债表'!D14-'2021资产负债表'!E14</f>
        <v>0</v>
      </c>
      <c r="G19" s="11"/>
      <c r="H19" s="11"/>
      <c r="I19" s="11"/>
      <c r="J19" s="11"/>
      <c r="K19" s="11"/>
      <c r="L19" s="11"/>
    </row>
    <row r="20" s="2" customFormat="1" ht="13.5" customHeight="1" spans="1:12">
      <c r="A20" s="26" t="s">
        <v>201</v>
      </c>
      <c r="B20" s="22">
        <v>16</v>
      </c>
      <c r="C20" s="27">
        <f>'2021资产负债表'!D31-'2021资产负债表'!E31</f>
        <v>0</v>
      </c>
      <c r="D20" s="28" t="s">
        <v>202</v>
      </c>
      <c r="E20" s="22">
        <v>50</v>
      </c>
      <c r="F20" s="29">
        <f>'2021资产负债表'!I9-'2021资产负债表'!H9+'2021资产负债表'!I15-'2021资产负债表'!H15</f>
        <v>29146.1</v>
      </c>
      <c r="G20" s="11"/>
      <c r="H20" s="11"/>
      <c r="I20" s="11"/>
      <c r="J20" s="11"/>
      <c r="K20" s="11"/>
      <c r="L20" s="11"/>
    </row>
    <row r="21" s="2" customFormat="1" ht="13.5" customHeight="1" spans="1:12">
      <c r="A21" s="30" t="s">
        <v>179</v>
      </c>
      <c r="B21" s="22">
        <v>17</v>
      </c>
      <c r="C21" s="31">
        <f>SUM(C17:C20)</f>
        <v>0</v>
      </c>
      <c r="D21" s="28" t="s">
        <v>203</v>
      </c>
      <c r="E21" s="22">
        <v>51</v>
      </c>
      <c r="F21" s="36">
        <f>F20-F19-F18--F8</f>
        <v>38152.2</v>
      </c>
      <c r="G21" s="37"/>
      <c r="H21" s="20"/>
      <c r="I21" s="11"/>
      <c r="J21" s="11"/>
      <c r="K21" s="11"/>
      <c r="L21" s="11"/>
    </row>
    <row r="22" s="2" customFormat="1" ht="13.5" customHeight="1" spans="1:12">
      <c r="A22" s="26" t="s">
        <v>204</v>
      </c>
      <c r="B22" s="22">
        <v>18</v>
      </c>
      <c r="C22" s="27"/>
      <c r="D22" s="24" t="s">
        <v>205</v>
      </c>
      <c r="E22" s="22">
        <v>52</v>
      </c>
      <c r="F22" s="29">
        <f>C15</f>
        <v>-210220.39</v>
      </c>
      <c r="G22" s="11"/>
      <c r="H22" s="38"/>
      <c r="I22" s="11"/>
      <c r="J22" s="11"/>
      <c r="K22" s="11"/>
      <c r="L22" s="11"/>
    </row>
    <row r="23" s="2" customFormat="1" ht="13.5" customHeight="1" spans="1:12">
      <c r="A23" s="26" t="s">
        <v>206</v>
      </c>
      <c r="B23" s="22">
        <v>19</v>
      </c>
      <c r="C23" s="27"/>
      <c r="D23" s="28"/>
      <c r="E23" s="22">
        <v>53</v>
      </c>
      <c r="F23" s="29"/>
      <c r="G23" s="11"/>
      <c r="H23" s="11"/>
      <c r="I23" s="11"/>
      <c r="J23" s="11"/>
      <c r="K23" s="11"/>
      <c r="L23" s="11"/>
    </row>
    <row r="24" s="2" customFormat="1" ht="13.5" customHeight="1" spans="1:12">
      <c r="A24" s="26" t="s">
        <v>207</v>
      </c>
      <c r="B24" s="22">
        <v>20</v>
      </c>
      <c r="C24" s="27"/>
      <c r="D24" s="28"/>
      <c r="E24" s="22">
        <v>54</v>
      </c>
      <c r="F24" s="29"/>
      <c r="G24" s="11"/>
      <c r="H24" s="11"/>
      <c r="I24" s="11"/>
      <c r="J24" s="11"/>
      <c r="K24" s="11"/>
      <c r="L24" s="11"/>
    </row>
    <row r="25" s="2" customFormat="1" ht="13.5" customHeight="1" spans="1:12">
      <c r="A25" s="30" t="s">
        <v>189</v>
      </c>
      <c r="B25" s="22">
        <v>21</v>
      </c>
      <c r="C25" s="31">
        <f>SUM(C22:C24)</f>
        <v>0</v>
      </c>
      <c r="D25" s="28"/>
      <c r="E25" s="22">
        <v>55</v>
      </c>
      <c r="F25" s="29"/>
      <c r="G25" s="11"/>
      <c r="H25" s="11"/>
      <c r="I25" s="11"/>
      <c r="J25" s="11"/>
      <c r="K25" s="11"/>
      <c r="L25" s="11"/>
    </row>
    <row r="26" s="2" customFormat="1" ht="13.5" customHeight="1" spans="1:12">
      <c r="A26" s="39" t="s">
        <v>208</v>
      </c>
      <c r="B26" s="22">
        <v>22</v>
      </c>
      <c r="C26" s="31">
        <f>C21-C25</f>
        <v>0</v>
      </c>
      <c r="D26" s="24" t="s">
        <v>209</v>
      </c>
      <c r="E26" s="22">
        <v>56</v>
      </c>
      <c r="F26" s="29"/>
      <c r="G26" s="11"/>
      <c r="H26" s="11"/>
      <c r="I26" s="11"/>
      <c r="J26" s="11"/>
      <c r="K26" s="11"/>
      <c r="L26" s="11"/>
    </row>
    <row r="27" s="2" customFormat="1" ht="13.5" customHeight="1" spans="1:12">
      <c r="A27" s="21" t="s">
        <v>210</v>
      </c>
      <c r="B27" s="22">
        <v>23</v>
      </c>
      <c r="C27" s="34"/>
      <c r="D27" s="28" t="s">
        <v>211</v>
      </c>
      <c r="E27" s="22">
        <v>57</v>
      </c>
      <c r="F27" s="29"/>
      <c r="G27" s="11"/>
      <c r="H27" s="11"/>
      <c r="I27" s="11"/>
      <c r="J27" s="11"/>
      <c r="K27" s="11"/>
      <c r="L27" s="11"/>
    </row>
    <row r="28" s="2" customFormat="1" ht="13.5" customHeight="1" spans="1:12">
      <c r="A28" s="26" t="s">
        <v>212</v>
      </c>
      <c r="B28" s="22">
        <v>24</v>
      </c>
      <c r="C28" s="27">
        <f>'2021资产负债表'!I32-'2021资产负债表'!H32</f>
        <v>0</v>
      </c>
      <c r="D28" s="28" t="s">
        <v>213</v>
      </c>
      <c r="E28" s="22">
        <v>58</v>
      </c>
      <c r="F28" s="29"/>
      <c r="G28" s="11"/>
      <c r="H28" s="11"/>
      <c r="I28" s="11"/>
      <c r="J28" s="11"/>
      <c r="K28" s="11"/>
      <c r="L28" s="11"/>
    </row>
    <row r="29" s="2" customFormat="1" ht="13.5" customHeight="1" spans="1:12">
      <c r="A29" s="26" t="s">
        <v>214</v>
      </c>
      <c r="B29" s="22">
        <v>25</v>
      </c>
      <c r="C29" s="27"/>
      <c r="D29" s="28" t="s">
        <v>215</v>
      </c>
      <c r="E29" s="22">
        <v>59</v>
      </c>
      <c r="F29" s="29"/>
      <c r="G29" s="11"/>
      <c r="H29" s="11"/>
      <c r="I29" s="11"/>
      <c r="J29" s="11"/>
      <c r="K29" s="11"/>
      <c r="L29" s="11"/>
    </row>
    <row r="30" s="2" customFormat="1" ht="13.5" customHeight="1" spans="1:12">
      <c r="A30" s="26" t="s">
        <v>216</v>
      </c>
      <c r="B30" s="22">
        <v>26</v>
      </c>
      <c r="C30" s="27"/>
      <c r="D30" s="28"/>
      <c r="E30" s="22">
        <v>60</v>
      </c>
      <c r="F30" s="29"/>
      <c r="G30" s="11"/>
      <c r="H30" s="11"/>
      <c r="I30" s="11"/>
      <c r="J30" s="11"/>
      <c r="K30" s="11"/>
      <c r="L30" s="11"/>
    </row>
    <row r="31" s="2" customFormat="1" ht="13.5" customHeight="1" spans="1:12">
      <c r="A31" s="30" t="s">
        <v>179</v>
      </c>
      <c r="B31" s="22">
        <v>27</v>
      </c>
      <c r="C31" s="31">
        <f>SUM(C28:C30)</f>
        <v>0</v>
      </c>
      <c r="D31" s="28"/>
      <c r="E31" s="22">
        <v>61</v>
      </c>
      <c r="F31" s="29"/>
      <c r="G31" s="11"/>
      <c r="H31" s="11"/>
      <c r="I31" s="11"/>
      <c r="J31" s="11"/>
      <c r="K31" s="11"/>
      <c r="L31" s="11"/>
    </row>
    <row r="32" s="2" customFormat="1" ht="13.5" customHeight="1" spans="1:12">
      <c r="A32" s="26" t="s">
        <v>217</v>
      </c>
      <c r="B32" s="22">
        <v>28</v>
      </c>
      <c r="C32" s="27"/>
      <c r="D32" s="28"/>
      <c r="E32" s="22">
        <v>62</v>
      </c>
      <c r="F32" s="29"/>
      <c r="G32" s="11"/>
      <c r="H32" s="11"/>
      <c r="I32" s="11"/>
      <c r="J32" s="11"/>
      <c r="K32" s="11"/>
      <c r="L32" s="11"/>
    </row>
    <row r="33" s="2" customFormat="1" ht="13.5" customHeight="1" spans="1:12">
      <c r="A33" s="26" t="s">
        <v>218</v>
      </c>
      <c r="B33" s="22">
        <v>29</v>
      </c>
      <c r="C33" s="27"/>
      <c r="D33" s="24" t="s">
        <v>219</v>
      </c>
      <c r="E33" s="22">
        <v>63</v>
      </c>
      <c r="F33" s="40"/>
      <c r="G33" s="11"/>
      <c r="H33" s="11"/>
      <c r="I33" s="11"/>
      <c r="J33" s="11"/>
      <c r="K33" s="11"/>
      <c r="L33" s="11"/>
    </row>
    <row r="34" s="2" customFormat="1" ht="13.5" customHeight="1" spans="1:12">
      <c r="A34" s="26" t="s">
        <v>220</v>
      </c>
      <c r="B34" s="22">
        <v>30</v>
      </c>
      <c r="C34" s="27"/>
      <c r="D34" s="28" t="s">
        <v>221</v>
      </c>
      <c r="E34" s="22">
        <v>64</v>
      </c>
      <c r="F34" s="29">
        <v>2201341.58</v>
      </c>
      <c r="G34" s="11"/>
      <c r="H34" s="11"/>
      <c r="I34" s="11"/>
      <c r="J34" s="11"/>
      <c r="K34" s="11"/>
      <c r="L34" s="11"/>
    </row>
    <row r="35" s="2" customFormat="1" ht="13.5" customHeight="1" spans="1:12">
      <c r="A35" s="30" t="s">
        <v>189</v>
      </c>
      <c r="B35" s="22">
        <v>31</v>
      </c>
      <c r="C35" s="31">
        <f>SUM(C32:C34)</f>
        <v>0</v>
      </c>
      <c r="D35" s="28" t="s">
        <v>222</v>
      </c>
      <c r="E35" s="22">
        <v>65</v>
      </c>
      <c r="F35" s="29">
        <v>2411561.97</v>
      </c>
      <c r="G35" s="11"/>
      <c r="H35" s="11"/>
      <c r="I35" s="11"/>
      <c r="J35" s="11"/>
      <c r="K35" s="11"/>
      <c r="L35" s="11"/>
    </row>
    <row r="36" s="2" customFormat="1" ht="13.5" customHeight="1" spans="1:12">
      <c r="A36" s="39" t="s">
        <v>223</v>
      </c>
      <c r="B36" s="22">
        <v>32</v>
      </c>
      <c r="C36" s="31">
        <f>C31-C35</f>
        <v>0</v>
      </c>
      <c r="D36" s="28" t="s">
        <v>224</v>
      </c>
      <c r="E36" s="22">
        <v>66</v>
      </c>
      <c r="F36" s="29"/>
      <c r="G36" s="11"/>
      <c r="H36" s="11"/>
      <c r="I36" s="11"/>
      <c r="J36" s="11"/>
      <c r="K36" s="11"/>
      <c r="L36" s="11"/>
    </row>
    <row r="37" s="2" customFormat="1" ht="13.5" customHeight="1" spans="1:12">
      <c r="A37" s="21" t="s">
        <v>225</v>
      </c>
      <c r="B37" s="22">
        <v>33</v>
      </c>
      <c r="C37" s="27"/>
      <c r="D37" s="28" t="s">
        <v>226</v>
      </c>
      <c r="E37" s="22">
        <v>67</v>
      </c>
      <c r="F37" s="29"/>
      <c r="G37" s="11"/>
      <c r="H37" s="11"/>
      <c r="I37" s="11"/>
      <c r="J37" s="11"/>
      <c r="K37" s="11"/>
      <c r="L37" s="11"/>
    </row>
    <row r="38" s="2" customFormat="1" ht="13.5" customHeight="1" spans="1:12">
      <c r="A38" s="41" t="s">
        <v>227</v>
      </c>
      <c r="B38" s="42">
        <v>34</v>
      </c>
      <c r="C38" s="43">
        <f>F38</f>
        <v>-210220.39</v>
      </c>
      <c r="D38" s="44" t="s">
        <v>228</v>
      </c>
      <c r="E38" s="42">
        <v>68</v>
      </c>
      <c r="F38" s="43">
        <f>F34-F35+F36-F37</f>
        <v>-210220.39</v>
      </c>
      <c r="G38" s="11"/>
      <c r="H38" s="11"/>
      <c r="I38" s="11"/>
      <c r="J38" s="11"/>
      <c r="K38" s="11"/>
      <c r="L38" s="11"/>
    </row>
    <row r="39" s="3" customFormat="1" ht="18" hidden="1" customHeight="1" spans="1:6">
      <c r="A39" s="45" t="str">
        <f>[1]基本信息!C6&amp;[1]基本信息!E6</f>
        <v>企业负责人：廖德怀</v>
      </c>
      <c r="C39" s="46"/>
      <c r="D39" s="47" t="str">
        <f>[1]基本信息!C7&amp;[1]基本信息!E7</f>
        <v>财务负责人：</v>
      </c>
      <c r="E39" s="48" t="str">
        <f>[1]基本信息!C8&amp;[1]基本信息!E8</f>
        <v>制表人：</v>
      </c>
      <c r="F39" s="48"/>
    </row>
    <row r="40" s="3" customFormat="1" ht="18" customHeight="1" spans="1:6">
      <c r="A40" s="45"/>
      <c r="C40" s="46"/>
      <c r="D40" s="47"/>
      <c r="E40" s="48"/>
      <c r="F40" s="48"/>
    </row>
    <row r="41" s="3" customFormat="1" ht="18" customHeight="1" spans="1:6">
      <c r="A41" s="45"/>
      <c r="C41" s="46"/>
      <c r="D41" s="47"/>
      <c r="E41" s="48"/>
      <c r="F41" s="48"/>
    </row>
    <row r="42" s="3" customFormat="1" ht="18" hidden="1" customHeight="1" spans="1:6">
      <c r="A42" s="45"/>
      <c r="C42" s="46"/>
      <c r="D42" s="47"/>
      <c r="E42" s="48"/>
      <c r="F42" s="48"/>
    </row>
    <row r="43" s="2" customFormat="1" ht="21" customHeight="1" spans="1:12">
      <c r="A43" s="11"/>
      <c r="B43" s="11"/>
      <c r="C43" s="12"/>
      <c r="D43" s="11"/>
      <c r="E43" s="11"/>
      <c r="F43" s="12"/>
      <c r="G43" s="11"/>
      <c r="H43" s="11"/>
      <c r="I43" s="11"/>
      <c r="J43" s="11"/>
      <c r="K43" s="11"/>
      <c r="L43" s="11"/>
    </row>
    <row r="44" s="2" customFormat="1" ht="21" customHeight="1" spans="1:12">
      <c r="A44" s="11"/>
      <c r="B44" s="49"/>
      <c r="C44" s="12"/>
      <c r="D44" s="11"/>
      <c r="E44" s="11"/>
      <c r="F44" s="12"/>
      <c r="G44" s="11"/>
      <c r="H44" s="11"/>
      <c r="I44" s="11"/>
      <c r="J44" s="11"/>
      <c r="K44" s="11"/>
      <c r="L44" s="11"/>
    </row>
    <row r="45" s="2" customFormat="1" ht="16.5" customHeight="1" spans="1:12">
      <c r="A45" s="11"/>
      <c r="B45" s="49"/>
      <c r="C45" s="12"/>
      <c r="D45" s="11"/>
      <c r="E45" s="11"/>
      <c r="F45" s="12"/>
      <c r="G45" s="11"/>
      <c r="H45" s="11"/>
      <c r="I45" s="11"/>
      <c r="J45" s="11"/>
      <c r="K45" s="11"/>
      <c r="L45" s="11"/>
    </row>
    <row r="46" s="2" customFormat="1" ht="16.5" customHeight="1" spans="1:12">
      <c r="A46" s="11"/>
      <c r="B46" s="49"/>
      <c r="C46" s="12"/>
      <c r="D46" s="11"/>
      <c r="E46" s="11"/>
      <c r="F46" s="12"/>
      <c r="G46" s="11"/>
      <c r="H46" s="11"/>
      <c r="I46" s="11"/>
      <c r="J46" s="11"/>
      <c r="K46" s="11"/>
      <c r="L46" s="11"/>
    </row>
    <row r="47" s="2" customFormat="1" ht="16.5" customHeight="1" spans="1:12">
      <c r="A47" s="11"/>
      <c r="B47" s="49"/>
      <c r="C47" s="12"/>
      <c r="D47" s="11"/>
      <c r="E47" s="11"/>
      <c r="F47" s="12"/>
      <c r="G47" s="11"/>
      <c r="H47" s="11"/>
      <c r="I47" s="11"/>
      <c r="J47" s="11"/>
      <c r="K47" s="11"/>
      <c r="L47" s="11"/>
    </row>
    <row r="48" s="2" customFormat="1" ht="16.5" customHeight="1" spans="1:12">
      <c r="A48" s="11"/>
      <c r="B48" s="49"/>
      <c r="C48" s="12"/>
      <c r="D48" s="11"/>
      <c r="E48" s="11"/>
      <c r="F48" s="12"/>
      <c r="G48" s="11"/>
      <c r="H48" s="11"/>
      <c r="I48" s="11"/>
      <c r="J48" s="11"/>
      <c r="K48" s="11"/>
      <c r="L48" s="11"/>
    </row>
    <row r="49" s="2" customFormat="1" ht="16.5" customHeight="1" spans="1:12">
      <c r="A49" s="11"/>
      <c r="B49" s="49"/>
      <c r="C49" s="12"/>
      <c r="D49" s="11"/>
      <c r="E49" s="11"/>
      <c r="F49" s="12"/>
      <c r="G49" s="11"/>
      <c r="H49" s="11"/>
      <c r="I49" s="11"/>
      <c r="J49" s="11"/>
      <c r="K49" s="11"/>
      <c r="L49" s="11"/>
    </row>
    <row r="50" s="2" customFormat="1" ht="16.5" customHeight="1" spans="1:12">
      <c r="A50" s="11"/>
      <c r="B50" s="49"/>
      <c r="C50" s="12"/>
      <c r="D50" s="11"/>
      <c r="E50" s="11"/>
      <c r="F50" s="12"/>
      <c r="G50" s="11"/>
      <c r="H50" s="11"/>
      <c r="I50" s="11"/>
      <c r="J50" s="11"/>
      <c r="K50" s="11"/>
      <c r="L50" s="11"/>
    </row>
    <row r="51" s="2" customFormat="1" ht="16.5" customHeight="1" spans="1:12">
      <c r="A51" s="11"/>
      <c r="B51" s="49"/>
      <c r="C51" s="12"/>
      <c r="D51" s="11"/>
      <c r="E51" s="11"/>
      <c r="F51" s="12"/>
      <c r="G51" s="11"/>
      <c r="H51" s="11"/>
      <c r="I51" s="11"/>
      <c r="J51" s="11"/>
      <c r="K51" s="11"/>
      <c r="L51" s="11"/>
    </row>
    <row r="52" s="2" customFormat="1" ht="16.5" customHeight="1" spans="1:12">
      <c r="A52" s="11"/>
      <c r="B52" s="49"/>
      <c r="C52" s="12"/>
      <c r="D52" s="11"/>
      <c r="E52" s="11"/>
      <c r="F52" s="12"/>
      <c r="G52" s="11"/>
      <c r="H52" s="11"/>
      <c r="I52" s="11"/>
      <c r="J52" s="11"/>
      <c r="K52" s="11"/>
      <c r="L52" s="11"/>
    </row>
    <row r="53" s="2" customFormat="1" ht="12" spans="1:12">
      <c r="A53" s="11"/>
      <c r="B53" s="49"/>
      <c r="C53" s="12"/>
      <c r="D53" s="11"/>
      <c r="E53" s="11"/>
      <c r="F53" s="12"/>
      <c r="G53" s="11"/>
      <c r="H53" s="11"/>
      <c r="I53" s="11"/>
      <c r="J53" s="11"/>
      <c r="K53" s="11"/>
      <c r="L53" s="11"/>
    </row>
    <row r="54" s="2" customFormat="1" ht="12" spans="1:12">
      <c r="A54" s="11"/>
      <c r="B54" s="49"/>
      <c r="C54" s="12"/>
      <c r="D54" s="11"/>
      <c r="E54" s="11"/>
      <c r="F54" s="12"/>
      <c r="G54" s="11"/>
      <c r="H54" s="11"/>
      <c r="I54" s="11"/>
      <c r="J54" s="11"/>
      <c r="K54" s="11"/>
      <c r="L54" s="11"/>
    </row>
    <row r="55" s="4" customFormat="1" ht="12.75" spans="1:12">
      <c r="A55" s="50"/>
      <c r="B55" s="51"/>
      <c r="C55" s="52"/>
      <c r="D55" s="50"/>
      <c r="E55" s="50"/>
      <c r="F55" s="52"/>
      <c r="G55" s="50"/>
      <c r="H55" s="50"/>
      <c r="I55" s="50"/>
      <c r="J55" s="50"/>
      <c r="K55" s="50"/>
      <c r="L55" s="50"/>
    </row>
    <row r="56" s="4" customFormat="1" ht="12.75" spans="1:12">
      <c r="A56" s="50"/>
      <c r="B56" s="51"/>
      <c r="C56" s="52"/>
      <c r="D56" s="50"/>
      <c r="E56" s="50"/>
      <c r="F56" s="52"/>
      <c r="G56" s="50"/>
      <c r="H56" s="50"/>
      <c r="I56" s="50"/>
      <c r="J56" s="50"/>
      <c r="K56" s="50"/>
      <c r="L56" s="50"/>
    </row>
    <row r="57" s="4" customFormat="1" ht="12.75" spans="1:12">
      <c r="A57" s="50"/>
      <c r="B57" s="51"/>
      <c r="C57" s="52"/>
      <c r="D57" s="50"/>
      <c r="E57" s="50"/>
      <c r="F57" s="52"/>
      <c r="G57" s="50"/>
      <c r="H57" s="50"/>
      <c r="I57" s="50"/>
      <c r="J57" s="50"/>
      <c r="K57" s="50"/>
      <c r="L57" s="50"/>
    </row>
    <row r="58" s="4" customFormat="1" ht="12.75" spans="1:12">
      <c r="A58" s="50"/>
      <c r="B58" s="51"/>
      <c r="C58" s="52"/>
      <c r="D58" s="50"/>
      <c r="E58" s="50"/>
      <c r="F58" s="52"/>
      <c r="G58" s="50"/>
      <c r="H58" s="50"/>
      <c r="I58" s="50"/>
      <c r="J58" s="50"/>
      <c r="K58" s="50"/>
      <c r="L58" s="50"/>
    </row>
    <row r="59" s="4" customFormat="1" ht="12.75" spans="1:12">
      <c r="A59" s="50"/>
      <c r="B59" s="51"/>
      <c r="C59" s="52"/>
      <c r="D59" s="50"/>
      <c r="E59" s="50"/>
      <c r="F59" s="52"/>
      <c r="G59" s="50"/>
      <c r="H59" s="50"/>
      <c r="I59" s="50"/>
      <c r="J59" s="50"/>
      <c r="K59" s="50"/>
      <c r="L59" s="50"/>
    </row>
    <row r="60" s="4" customFormat="1" ht="12.75" spans="1:12">
      <c r="A60" s="50"/>
      <c r="B60" s="51"/>
      <c r="C60" s="52"/>
      <c r="D60" s="50"/>
      <c r="E60" s="50"/>
      <c r="F60" s="52"/>
      <c r="G60" s="50"/>
      <c r="H60" s="50"/>
      <c r="I60" s="50"/>
      <c r="J60" s="50"/>
      <c r="K60" s="50"/>
      <c r="L60" s="50"/>
    </row>
    <row r="61" s="4" customFormat="1" ht="12.75" spans="1:12">
      <c r="A61" s="50"/>
      <c r="B61" s="51"/>
      <c r="C61" s="52"/>
      <c r="D61" s="50"/>
      <c r="E61" s="50"/>
      <c r="F61" s="52"/>
      <c r="G61" s="50"/>
      <c r="H61" s="50"/>
      <c r="I61" s="50"/>
      <c r="J61" s="50"/>
      <c r="K61" s="50"/>
      <c r="L61" s="50"/>
    </row>
    <row r="62" s="4" customFormat="1" ht="12.75" spans="1:12">
      <c r="A62" s="50"/>
      <c r="B62" s="51"/>
      <c r="C62" s="52"/>
      <c r="D62" s="50"/>
      <c r="E62" s="50"/>
      <c r="F62" s="52"/>
      <c r="G62" s="50"/>
      <c r="H62" s="50"/>
      <c r="I62" s="50"/>
      <c r="J62" s="50"/>
      <c r="K62" s="50"/>
      <c r="L62" s="50"/>
    </row>
    <row r="63" s="4" customFormat="1" ht="12.75" spans="1:12">
      <c r="A63" s="50"/>
      <c r="B63" s="51"/>
      <c r="C63" s="52"/>
      <c r="D63" s="50"/>
      <c r="E63" s="50"/>
      <c r="F63" s="52"/>
      <c r="G63" s="50"/>
      <c r="H63" s="50"/>
      <c r="I63" s="50"/>
      <c r="J63" s="50"/>
      <c r="K63" s="50"/>
      <c r="L63" s="50"/>
    </row>
    <row r="64" s="4" customFormat="1" ht="12.75" spans="1:12">
      <c r="A64" s="50"/>
      <c r="B64" s="51"/>
      <c r="C64" s="52"/>
      <c r="D64" s="50"/>
      <c r="E64" s="50"/>
      <c r="F64" s="52"/>
      <c r="G64" s="50"/>
      <c r="H64" s="50"/>
      <c r="I64" s="50"/>
      <c r="J64" s="50"/>
      <c r="K64" s="50"/>
      <c r="L64" s="50"/>
    </row>
    <row r="65" s="4" customFormat="1" ht="12.75" spans="1:12">
      <c r="A65" s="50"/>
      <c r="B65" s="51"/>
      <c r="C65" s="52"/>
      <c r="D65" s="50"/>
      <c r="E65" s="50"/>
      <c r="F65" s="52"/>
      <c r="G65" s="50"/>
      <c r="H65" s="50"/>
      <c r="I65" s="50"/>
      <c r="J65" s="50"/>
      <c r="K65" s="50"/>
      <c r="L65" s="50"/>
    </row>
    <row r="66" s="4" customFormat="1" ht="12.75" spans="1:12">
      <c r="A66" s="50"/>
      <c r="B66" s="51"/>
      <c r="C66" s="52"/>
      <c r="D66" s="50"/>
      <c r="E66" s="50"/>
      <c r="F66" s="52"/>
      <c r="G66" s="50"/>
      <c r="H66" s="50"/>
      <c r="I66" s="50"/>
      <c r="J66" s="50"/>
      <c r="K66" s="50"/>
      <c r="L66" s="50"/>
    </row>
    <row r="67" s="4" customFormat="1" ht="12.75" spans="1:12">
      <c r="A67" s="50"/>
      <c r="B67" s="51"/>
      <c r="C67" s="52"/>
      <c r="D67" s="50"/>
      <c r="E67" s="50"/>
      <c r="F67" s="52"/>
      <c r="G67" s="50"/>
      <c r="H67" s="50"/>
      <c r="I67" s="50"/>
      <c r="J67" s="50"/>
      <c r="K67" s="50"/>
      <c r="L67" s="50"/>
    </row>
    <row r="68" s="4" customFormat="1" ht="12.75" spans="1:12">
      <c r="A68" s="50"/>
      <c r="B68" s="51"/>
      <c r="C68" s="52"/>
      <c r="D68" s="50"/>
      <c r="E68" s="50"/>
      <c r="F68" s="52"/>
      <c r="G68" s="50"/>
      <c r="H68" s="50"/>
      <c r="I68" s="50"/>
      <c r="J68" s="50"/>
      <c r="K68" s="50"/>
      <c r="L68" s="50"/>
    </row>
    <row r="69" s="4" customFormat="1" ht="12.75" spans="1:12">
      <c r="A69" s="50"/>
      <c r="B69" s="51"/>
      <c r="C69" s="52"/>
      <c r="D69" s="50"/>
      <c r="E69" s="50"/>
      <c r="F69" s="52"/>
      <c r="G69" s="50"/>
      <c r="H69" s="50"/>
      <c r="I69" s="50"/>
      <c r="J69" s="50"/>
      <c r="K69" s="50"/>
      <c r="L69" s="50"/>
    </row>
    <row r="70" s="4" customFormat="1" ht="12.75" spans="1:12">
      <c r="A70" s="50"/>
      <c r="B70" s="51"/>
      <c r="C70" s="52"/>
      <c r="D70" s="50"/>
      <c r="E70" s="50"/>
      <c r="F70" s="52"/>
      <c r="G70" s="50"/>
      <c r="H70" s="50"/>
      <c r="I70" s="50"/>
      <c r="J70" s="50"/>
      <c r="K70" s="50"/>
      <c r="L70" s="50"/>
    </row>
    <row r="71" s="4" customFormat="1" ht="12.75" spans="1:12">
      <c r="A71" s="50"/>
      <c r="B71" s="51"/>
      <c r="C71" s="52"/>
      <c r="D71" s="50"/>
      <c r="E71" s="50"/>
      <c r="F71" s="52"/>
      <c r="G71" s="50"/>
      <c r="H71" s="50"/>
      <c r="I71" s="50"/>
      <c r="J71" s="50"/>
      <c r="K71" s="50"/>
      <c r="L71" s="50"/>
    </row>
    <row r="72" s="4" customFormat="1" ht="12.75" spans="1:12">
      <c r="A72" s="50"/>
      <c r="B72" s="51"/>
      <c r="C72" s="52"/>
      <c r="D72" s="50"/>
      <c r="E72" s="50"/>
      <c r="F72" s="52"/>
      <c r="G72" s="50"/>
      <c r="H72" s="50"/>
      <c r="I72" s="50"/>
      <c r="J72" s="50"/>
      <c r="K72" s="50"/>
      <c r="L72" s="50"/>
    </row>
    <row r="73" s="4" customFormat="1" ht="12.75" spans="1:12">
      <c r="A73" s="50"/>
      <c r="B73" s="51"/>
      <c r="C73" s="52"/>
      <c r="D73" s="50"/>
      <c r="E73" s="50"/>
      <c r="F73" s="52"/>
      <c r="G73" s="50"/>
      <c r="H73" s="50"/>
      <c r="I73" s="50"/>
      <c r="J73" s="50"/>
      <c r="K73" s="50"/>
      <c r="L73" s="50"/>
    </row>
    <row r="74" s="4" customFormat="1" ht="12.75" spans="1:12">
      <c r="A74" s="50"/>
      <c r="B74" s="51"/>
      <c r="C74" s="52"/>
      <c r="D74" s="50"/>
      <c r="E74" s="50"/>
      <c r="F74" s="52"/>
      <c r="G74" s="50"/>
      <c r="H74" s="50"/>
      <c r="I74" s="50"/>
      <c r="J74" s="50"/>
      <c r="K74" s="50"/>
      <c r="L74" s="50"/>
    </row>
    <row r="75" s="4" customFormat="1" ht="12.75" spans="1:12">
      <c r="A75" s="50"/>
      <c r="B75" s="51"/>
      <c r="C75" s="52"/>
      <c r="D75" s="50"/>
      <c r="E75" s="50"/>
      <c r="F75" s="52"/>
      <c r="G75" s="50"/>
      <c r="H75" s="50"/>
      <c r="I75" s="50"/>
      <c r="J75" s="50"/>
      <c r="K75" s="50"/>
      <c r="L75" s="50"/>
    </row>
    <row r="76" s="4" customFormat="1" ht="12.75" spans="1:12">
      <c r="A76" s="50"/>
      <c r="B76" s="51"/>
      <c r="C76" s="52"/>
      <c r="D76" s="50"/>
      <c r="E76" s="50"/>
      <c r="F76" s="52"/>
      <c r="G76" s="50"/>
      <c r="H76" s="50"/>
      <c r="I76" s="50"/>
      <c r="J76" s="50"/>
      <c r="K76" s="50"/>
      <c r="L76" s="50"/>
    </row>
    <row r="77" s="4" customFormat="1" ht="12.75" spans="1:12">
      <c r="A77" s="50"/>
      <c r="B77" s="51"/>
      <c r="C77" s="52"/>
      <c r="D77" s="50"/>
      <c r="E77" s="50"/>
      <c r="F77" s="52"/>
      <c r="G77" s="50"/>
      <c r="H77" s="50"/>
      <c r="I77" s="50"/>
      <c r="J77" s="50"/>
      <c r="K77" s="50"/>
      <c r="L77" s="50"/>
    </row>
    <row r="78" s="4" customFormat="1" ht="12.75" spans="1:12">
      <c r="A78" s="50"/>
      <c r="B78" s="51"/>
      <c r="C78" s="52"/>
      <c r="D78" s="50"/>
      <c r="E78" s="50"/>
      <c r="F78" s="52"/>
      <c r="G78" s="50"/>
      <c r="H78" s="50"/>
      <c r="I78" s="50"/>
      <c r="J78" s="50"/>
      <c r="K78" s="50"/>
      <c r="L78" s="50"/>
    </row>
    <row r="79" s="4" customFormat="1" ht="12.75" spans="1:12">
      <c r="A79" s="50"/>
      <c r="B79" s="51"/>
      <c r="C79" s="52"/>
      <c r="D79" s="50"/>
      <c r="E79" s="50"/>
      <c r="F79" s="52"/>
      <c r="G79" s="50"/>
      <c r="H79" s="50"/>
      <c r="I79" s="50"/>
      <c r="J79" s="50"/>
      <c r="K79" s="50"/>
      <c r="L79" s="50"/>
    </row>
    <row r="80" s="4" customFormat="1" ht="12.75" spans="1:12">
      <c r="A80" s="50"/>
      <c r="B80" s="51"/>
      <c r="C80" s="52"/>
      <c r="D80" s="50"/>
      <c r="E80" s="50"/>
      <c r="F80" s="52"/>
      <c r="G80" s="50"/>
      <c r="H80" s="50"/>
      <c r="I80" s="50"/>
      <c r="J80" s="50"/>
      <c r="K80" s="50"/>
      <c r="L80" s="50"/>
    </row>
    <row r="81" s="4" customFormat="1" ht="12.75" spans="1:12">
      <c r="A81" s="50"/>
      <c r="B81" s="51"/>
      <c r="C81" s="52"/>
      <c r="D81" s="50"/>
      <c r="E81" s="50"/>
      <c r="F81" s="52"/>
      <c r="G81" s="50"/>
      <c r="H81" s="50"/>
      <c r="I81" s="50"/>
      <c r="J81" s="50"/>
      <c r="K81" s="50"/>
      <c r="L81" s="50"/>
    </row>
    <row r="82" s="4" customFormat="1" ht="12.75" spans="1:12">
      <c r="A82" s="50"/>
      <c r="B82" s="51"/>
      <c r="C82" s="52"/>
      <c r="D82" s="50"/>
      <c r="E82" s="50"/>
      <c r="F82" s="52"/>
      <c r="G82" s="50"/>
      <c r="H82" s="50"/>
      <c r="I82" s="50"/>
      <c r="J82" s="50"/>
      <c r="K82" s="50"/>
      <c r="L82" s="50"/>
    </row>
    <row r="83" s="4" customFormat="1" ht="12.75" spans="1:12">
      <c r="A83" s="50"/>
      <c r="B83" s="51"/>
      <c r="C83" s="52"/>
      <c r="D83" s="50"/>
      <c r="E83" s="50"/>
      <c r="F83" s="52"/>
      <c r="G83" s="50"/>
      <c r="H83" s="50"/>
      <c r="I83" s="50"/>
      <c r="J83" s="50"/>
      <c r="K83" s="50"/>
      <c r="L83" s="50"/>
    </row>
    <row r="84" s="4" customFormat="1" ht="12.75" spans="1:12">
      <c r="A84" s="50"/>
      <c r="B84" s="51"/>
      <c r="C84" s="52"/>
      <c r="D84" s="50"/>
      <c r="E84" s="50"/>
      <c r="F84" s="52"/>
      <c r="G84" s="50"/>
      <c r="H84" s="50"/>
      <c r="I84" s="50"/>
      <c r="J84" s="50"/>
      <c r="K84" s="50"/>
      <c r="L84" s="50"/>
    </row>
    <row r="85" s="4" customFormat="1" ht="12.75" spans="1:12">
      <c r="A85" s="50"/>
      <c r="B85" s="51"/>
      <c r="C85" s="52"/>
      <c r="D85" s="50"/>
      <c r="E85" s="50"/>
      <c r="F85" s="52"/>
      <c r="G85" s="50"/>
      <c r="H85" s="50"/>
      <c r="I85" s="50"/>
      <c r="J85" s="50"/>
      <c r="K85" s="50"/>
      <c r="L85" s="50"/>
    </row>
    <row r="86" s="4" customFormat="1" ht="12.75" spans="1:12">
      <c r="A86" s="50"/>
      <c r="B86" s="51"/>
      <c r="C86" s="52"/>
      <c r="D86" s="50"/>
      <c r="E86" s="50"/>
      <c r="F86" s="52"/>
      <c r="G86" s="50"/>
      <c r="H86" s="50"/>
      <c r="I86" s="50"/>
      <c r="J86" s="50"/>
      <c r="K86" s="50"/>
      <c r="L86" s="50"/>
    </row>
    <row r="87" s="4" customFormat="1" ht="12.75" spans="1:12">
      <c r="A87" s="50"/>
      <c r="B87" s="51"/>
      <c r="C87" s="52"/>
      <c r="D87" s="50"/>
      <c r="E87" s="50"/>
      <c r="F87" s="52"/>
      <c r="G87" s="50"/>
      <c r="H87" s="50"/>
      <c r="I87" s="50"/>
      <c r="J87" s="50"/>
      <c r="K87" s="50"/>
      <c r="L87" s="50"/>
    </row>
    <row r="88" s="4" customFormat="1" ht="12.75" spans="1:12">
      <c r="A88" s="50"/>
      <c r="B88" s="51"/>
      <c r="C88" s="52"/>
      <c r="D88" s="50"/>
      <c r="E88" s="50"/>
      <c r="F88" s="52"/>
      <c r="G88" s="50"/>
      <c r="H88" s="50"/>
      <c r="I88" s="50"/>
      <c r="J88" s="50"/>
      <c r="K88" s="50"/>
      <c r="L88" s="50"/>
    </row>
    <row r="89" s="4" customFormat="1" ht="12.75" spans="1:12">
      <c r="A89" s="50"/>
      <c r="B89" s="51"/>
      <c r="C89" s="52"/>
      <c r="D89" s="50"/>
      <c r="E89" s="50"/>
      <c r="F89" s="52"/>
      <c r="G89" s="50"/>
      <c r="H89" s="50"/>
      <c r="I89" s="50"/>
      <c r="J89" s="50"/>
      <c r="K89" s="50"/>
      <c r="L89" s="50"/>
    </row>
    <row r="90" s="4" customFormat="1" ht="12.75" spans="1:12">
      <c r="A90" s="50"/>
      <c r="B90" s="51"/>
      <c r="C90" s="52"/>
      <c r="D90" s="50"/>
      <c r="E90" s="50"/>
      <c r="F90" s="52"/>
      <c r="G90" s="50"/>
      <c r="H90" s="50"/>
      <c r="I90" s="50"/>
      <c r="J90" s="50"/>
      <c r="K90" s="50"/>
      <c r="L90" s="50"/>
    </row>
    <row r="91" s="4" customFormat="1" ht="12.75" spans="1:12">
      <c r="A91" s="50"/>
      <c r="B91" s="51"/>
      <c r="C91" s="52"/>
      <c r="D91" s="50"/>
      <c r="E91" s="50"/>
      <c r="F91" s="52"/>
      <c r="G91" s="50"/>
      <c r="H91" s="50"/>
      <c r="I91" s="50"/>
      <c r="J91" s="50"/>
      <c r="K91" s="50"/>
      <c r="L91" s="50"/>
    </row>
    <row r="92" s="4" customFormat="1" ht="12.75" spans="1:12">
      <c r="A92" s="50"/>
      <c r="B92" s="51"/>
      <c r="C92" s="52"/>
      <c r="D92" s="50"/>
      <c r="E92" s="50"/>
      <c r="F92" s="52"/>
      <c r="G92" s="50"/>
      <c r="H92" s="50"/>
      <c r="I92" s="50"/>
      <c r="J92" s="50"/>
      <c r="K92" s="50"/>
      <c r="L92" s="50"/>
    </row>
    <row r="93" s="4" customFormat="1" ht="12.75" spans="1:12">
      <c r="A93" s="50"/>
      <c r="B93" s="51"/>
      <c r="C93" s="52"/>
      <c r="D93" s="50"/>
      <c r="E93" s="50"/>
      <c r="F93" s="52"/>
      <c r="G93" s="50"/>
      <c r="H93" s="50"/>
      <c r="I93" s="50"/>
      <c r="J93" s="50"/>
      <c r="K93" s="50"/>
      <c r="L93" s="50"/>
    </row>
    <row r="94" s="4" customFormat="1" ht="12.75" spans="1:12">
      <c r="A94" s="50"/>
      <c r="B94" s="51"/>
      <c r="C94" s="52"/>
      <c r="D94" s="50"/>
      <c r="E94" s="50"/>
      <c r="F94" s="52"/>
      <c r="G94" s="50"/>
      <c r="H94" s="50"/>
      <c r="I94" s="50"/>
      <c r="J94" s="50"/>
      <c r="K94" s="50"/>
      <c r="L94" s="50"/>
    </row>
    <row r="95" s="4" customFormat="1" ht="12.75" spans="1:12">
      <c r="A95" s="50"/>
      <c r="B95" s="51"/>
      <c r="C95" s="52"/>
      <c r="D95" s="50"/>
      <c r="E95" s="50"/>
      <c r="F95" s="52"/>
      <c r="G95" s="50"/>
      <c r="H95" s="50"/>
      <c r="I95" s="50"/>
      <c r="J95" s="50"/>
      <c r="K95" s="50"/>
      <c r="L95" s="50"/>
    </row>
    <row r="96" s="4" customFormat="1" ht="12.75" spans="1:12">
      <c r="A96" s="50"/>
      <c r="B96" s="51"/>
      <c r="C96" s="52"/>
      <c r="D96" s="50"/>
      <c r="E96" s="50"/>
      <c r="F96" s="52"/>
      <c r="G96" s="50"/>
      <c r="H96" s="50"/>
      <c r="I96" s="50"/>
      <c r="J96" s="50"/>
      <c r="K96" s="50"/>
      <c r="L96" s="50"/>
    </row>
    <row r="97" s="4" customFormat="1" ht="12.75" spans="1:12">
      <c r="A97" s="50"/>
      <c r="B97" s="51"/>
      <c r="C97" s="52"/>
      <c r="D97" s="50"/>
      <c r="E97" s="50"/>
      <c r="F97" s="52"/>
      <c r="G97" s="50"/>
      <c r="H97" s="50"/>
      <c r="I97" s="50"/>
      <c r="J97" s="50"/>
      <c r="K97" s="50"/>
      <c r="L97" s="50"/>
    </row>
    <row r="98" s="4" customFormat="1" ht="12.75" spans="1:12">
      <c r="A98" s="50"/>
      <c r="B98" s="51"/>
      <c r="C98" s="52"/>
      <c r="D98" s="50"/>
      <c r="E98" s="50"/>
      <c r="F98" s="52"/>
      <c r="G98" s="50"/>
      <c r="H98" s="50"/>
      <c r="I98" s="50"/>
      <c r="J98" s="50"/>
      <c r="K98" s="50"/>
      <c r="L98" s="50"/>
    </row>
    <row r="99" s="4" customFormat="1" ht="12.75" spans="1:12">
      <c r="A99" s="50"/>
      <c r="B99" s="51"/>
      <c r="C99" s="52"/>
      <c r="D99" s="50"/>
      <c r="E99" s="50"/>
      <c r="F99" s="52"/>
      <c r="G99" s="50"/>
      <c r="H99" s="50"/>
      <c r="I99" s="50"/>
      <c r="J99" s="50"/>
      <c r="K99" s="50"/>
      <c r="L99" s="50"/>
    </row>
    <row r="100" s="4" customFormat="1" ht="12.75" spans="1:12">
      <c r="A100" s="50"/>
      <c r="B100" s="51"/>
      <c r="C100" s="52"/>
      <c r="D100" s="50"/>
      <c r="E100" s="50"/>
      <c r="F100" s="52"/>
      <c r="G100" s="50"/>
      <c r="H100" s="50"/>
      <c r="I100" s="50"/>
      <c r="J100" s="50"/>
      <c r="K100" s="50"/>
      <c r="L100" s="50"/>
    </row>
    <row r="101" s="4" customFormat="1" ht="12.75" spans="1:12">
      <c r="A101" s="50"/>
      <c r="B101" s="51"/>
      <c r="C101" s="52"/>
      <c r="D101" s="50"/>
      <c r="E101" s="50"/>
      <c r="F101" s="52"/>
      <c r="G101" s="50"/>
      <c r="H101" s="50"/>
      <c r="I101" s="50"/>
      <c r="J101" s="50"/>
      <c r="K101" s="50"/>
      <c r="L101" s="50"/>
    </row>
    <row r="102" s="4" customFormat="1" ht="12.75" spans="1:12">
      <c r="A102" s="50"/>
      <c r="B102" s="51"/>
      <c r="C102" s="52"/>
      <c r="D102" s="50"/>
      <c r="E102" s="50"/>
      <c r="F102" s="52"/>
      <c r="G102" s="50"/>
      <c r="H102" s="50"/>
      <c r="I102" s="50"/>
      <c r="J102" s="50"/>
      <c r="K102" s="50"/>
      <c r="L102" s="50"/>
    </row>
    <row r="103" s="4" customFormat="1" ht="12.75" spans="1:12">
      <c r="A103" s="50"/>
      <c r="B103" s="51"/>
      <c r="C103" s="52"/>
      <c r="D103" s="50"/>
      <c r="E103" s="50"/>
      <c r="F103" s="52"/>
      <c r="G103" s="50"/>
      <c r="H103" s="50"/>
      <c r="I103" s="50"/>
      <c r="J103" s="50"/>
      <c r="K103" s="50"/>
      <c r="L103" s="50"/>
    </row>
    <row r="104" s="4" customFormat="1" ht="12.75" spans="1:12">
      <c r="A104" s="50"/>
      <c r="B104" s="51"/>
      <c r="C104" s="52"/>
      <c r="D104" s="50"/>
      <c r="E104" s="50"/>
      <c r="F104" s="52"/>
      <c r="G104" s="50"/>
      <c r="H104" s="50"/>
      <c r="I104" s="50"/>
      <c r="J104" s="50"/>
      <c r="K104" s="50"/>
      <c r="L104" s="50"/>
    </row>
    <row r="105" s="4" customFormat="1" ht="12.75" spans="1:12">
      <c r="A105" s="50"/>
      <c r="B105" s="51"/>
      <c r="C105" s="52"/>
      <c r="D105" s="50"/>
      <c r="E105" s="50"/>
      <c r="F105" s="52"/>
      <c r="G105" s="50"/>
      <c r="H105" s="50"/>
      <c r="I105" s="50"/>
      <c r="J105" s="50"/>
      <c r="K105" s="50"/>
      <c r="L105" s="50"/>
    </row>
    <row r="106" s="4" customFormat="1" ht="12.75" spans="1:12">
      <c r="A106" s="50"/>
      <c r="B106" s="51"/>
      <c r="C106" s="52"/>
      <c r="D106" s="50"/>
      <c r="E106" s="50"/>
      <c r="F106" s="52"/>
      <c r="G106" s="50"/>
      <c r="H106" s="50"/>
      <c r="I106" s="50"/>
      <c r="J106" s="50"/>
      <c r="K106" s="50"/>
      <c r="L106" s="50"/>
    </row>
    <row r="107" s="4" customFormat="1" ht="12.75" spans="1:12">
      <c r="A107" s="50"/>
      <c r="B107" s="51"/>
      <c r="C107" s="52"/>
      <c r="D107" s="50"/>
      <c r="E107" s="50"/>
      <c r="F107" s="52"/>
      <c r="G107" s="50"/>
      <c r="H107" s="50"/>
      <c r="I107" s="50"/>
      <c r="J107" s="50"/>
      <c r="K107" s="50"/>
      <c r="L107" s="50"/>
    </row>
    <row r="108" s="4" customFormat="1" ht="12.75" spans="1:12">
      <c r="A108" s="50"/>
      <c r="B108" s="51"/>
      <c r="C108" s="52"/>
      <c r="D108" s="50"/>
      <c r="E108" s="50"/>
      <c r="F108" s="52"/>
      <c r="G108" s="50"/>
      <c r="H108" s="50"/>
      <c r="I108" s="50"/>
      <c r="J108" s="50"/>
      <c r="K108" s="50"/>
      <c r="L108" s="50"/>
    </row>
    <row r="109" s="4" customFormat="1" ht="12.75" spans="1:12">
      <c r="A109" s="50"/>
      <c r="B109" s="51"/>
      <c r="C109" s="52"/>
      <c r="D109" s="50"/>
      <c r="E109" s="50"/>
      <c r="F109" s="52"/>
      <c r="G109" s="50"/>
      <c r="H109" s="50"/>
      <c r="I109" s="50"/>
      <c r="J109" s="50"/>
      <c r="K109" s="50"/>
      <c r="L109" s="50"/>
    </row>
    <row r="110" s="4" customFormat="1" ht="12.75" spans="1:12">
      <c r="A110" s="50"/>
      <c r="B110" s="51"/>
      <c r="C110" s="52"/>
      <c r="D110" s="50"/>
      <c r="E110" s="50"/>
      <c r="F110" s="52"/>
      <c r="G110" s="50"/>
      <c r="H110" s="50"/>
      <c r="I110" s="50"/>
      <c r="J110" s="50"/>
      <c r="K110" s="50"/>
      <c r="L110" s="50"/>
    </row>
    <row r="111" s="4" customFormat="1" ht="12.75" spans="1:12">
      <c r="A111" s="50"/>
      <c r="B111" s="51"/>
      <c r="C111" s="52"/>
      <c r="D111" s="50"/>
      <c r="E111" s="50"/>
      <c r="F111" s="52"/>
      <c r="G111" s="50"/>
      <c r="H111" s="50"/>
      <c r="I111" s="50"/>
      <c r="J111" s="50"/>
      <c r="K111" s="50"/>
      <c r="L111" s="50"/>
    </row>
    <row r="112" s="4" customFormat="1" ht="12.75" spans="1:12">
      <c r="A112" s="50"/>
      <c r="B112" s="51"/>
      <c r="C112" s="52"/>
      <c r="D112" s="50"/>
      <c r="E112" s="50"/>
      <c r="F112" s="52"/>
      <c r="G112" s="50"/>
      <c r="H112" s="50"/>
      <c r="I112" s="50"/>
      <c r="J112" s="50"/>
      <c r="K112" s="50"/>
      <c r="L112" s="50"/>
    </row>
    <row r="113" s="4" customFormat="1" ht="12.75" spans="1:12">
      <c r="A113" s="50"/>
      <c r="B113" s="51"/>
      <c r="C113" s="52"/>
      <c r="D113" s="50"/>
      <c r="E113" s="50"/>
      <c r="F113" s="52"/>
      <c r="G113" s="50"/>
      <c r="H113" s="50"/>
      <c r="I113" s="50"/>
      <c r="J113" s="50"/>
      <c r="K113" s="50"/>
      <c r="L113" s="50"/>
    </row>
    <row r="114" s="4" customFormat="1" ht="12.75" spans="1:12">
      <c r="A114" s="50"/>
      <c r="B114" s="51"/>
      <c r="C114" s="52"/>
      <c r="D114" s="50"/>
      <c r="E114" s="50"/>
      <c r="F114" s="52"/>
      <c r="G114" s="50"/>
      <c r="H114" s="50"/>
      <c r="I114" s="50"/>
      <c r="J114" s="50"/>
      <c r="K114" s="50"/>
      <c r="L114" s="50"/>
    </row>
    <row r="115" s="4" customFormat="1" ht="12.75" spans="1:12">
      <c r="A115" s="50"/>
      <c r="B115" s="51"/>
      <c r="C115" s="52"/>
      <c r="D115" s="50"/>
      <c r="E115" s="50"/>
      <c r="F115" s="52"/>
      <c r="G115" s="50"/>
      <c r="H115" s="50"/>
      <c r="I115" s="50"/>
      <c r="J115" s="50"/>
      <c r="K115" s="50"/>
      <c r="L115" s="50"/>
    </row>
    <row r="116" s="4" customFormat="1" ht="12.75" spans="1:12">
      <c r="A116" s="50"/>
      <c r="B116" s="51"/>
      <c r="C116" s="52"/>
      <c r="D116" s="50"/>
      <c r="E116" s="50"/>
      <c r="F116" s="52"/>
      <c r="G116" s="50"/>
      <c r="H116" s="50"/>
      <c r="I116" s="50"/>
      <c r="J116" s="50"/>
      <c r="K116" s="50"/>
      <c r="L116" s="50"/>
    </row>
    <row r="117" s="4" customFormat="1" ht="12.75" spans="1:12">
      <c r="A117" s="50"/>
      <c r="B117" s="51"/>
      <c r="C117" s="52"/>
      <c r="D117" s="50"/>
      <c r="E117" s="50"/>
      <c r="F117" s="52"/>
      <c r="G117" s="50"/>
      <c r="H117" s="50"/>
      <c r="I117" s="50"/>
      <c r="J117" s="50"/>
      <c r="K117" s="50"/>
      <c r="L117" s="50"/>
    </row>
    <row r="118" s="4" customFormat="1" ht="12.75" spans="1:12">
      <c r="A118" s="50"/>
      <c r="B118" s="51"/>
      <c r="C118" s="52"/>
      <c r="D118" s="50"/>
      <c r="E118" s="50"/>
      <c r="F118" s="52"/>
      <c r="G118" s="50"/>
      <c r="H118" s="50"/>
      <c r="I118" s="50"/>
      <c r="J118" s="50"/>
      <c r="K118" s="50"/>
      <c r="L118" s="50"/>
    </row>
    <row r="119" s="4" customFormat="1" ht="12.75" spans="1:12">
      <c r="A119" s="50"/>
      <c r="B119" s="51"/>
      <c r="C119" s="52"/>
      <c r="D119" s="50"/>
      <c r="E119" s="50"/>
      <c r="F119" s="52"/>
      <c r="G119" s="50"/>
      <c r="H119" s="50"/>
      <c r="I119" s="50"/>
      <c r="J119" s="50"/>
      <c r="K119" s="50"/>
      <c r="L119" s="50"/>
    </row>
    <row r="120" s="4" customFormat="1" ht="12.75" spans="1:12">
      <c r="A120" s="50"/>
      <c r="B120" s="51"/>
      <c r="C120" s="52"/>
      <c r="D120" s="50"/>
      <c r="E120" s="50"/>
      <c r="F120" s="52"/>
      <c r="G120" s="50"/>
      <c r="H120" s="50"/>
      <c r="I120" s="50"/>
      <c r="J120" s="50"/>
      <c r="K120" s="50"/>
      <c r="L120" s="50"/>
    </row>
    <row r="121" s="4" customFormat="1" ht="12.75" spans="1:12">
      <c r="A121" s="50"/>
      <c r="B121" s="51"/>
      <c r="C121" s="52"/>
      <c r="D121" s="50"/>
      <c r="E121" s="50"/>
      <c r="F121" s="52"/>
      <c r="G121" s="50"/>
      <c r="H121" s="50"/>
      <c r="I121" s="50"/>
      <c r="J121" s="50"/>
      <c r="K121" s="50"/>
      <c r="L121" s="50"/>
    </row>
    <row r="122" s="4" customFormat="1" ht="12.75" spans="1:12">
      <c r="A122" s="50"/>
      <c r="B122" s="51"/>
      <c r="C122" s="52"/>
      <c r="D122" s="50"/>
      <c r="E122" s="50"/>
      <c r="F122" s="52"/>
      <c r="G122" s="50"/>
      <c r="H122" s="50"/>
      <c r="I122" s="50"/>
      <c r="J122" s="50"/>
      <c r="K122" s="50"/>
      <c r="L122" s="50"/>
    </row>
    <row r="123" s="4" customFormat="1" ht="12.75" spans="1:12">
      <c r="A123" s="50"/>
      <c r="B123" s="51"/>
      <c r="C123" s="52"/>
      <c r="D123" s="50"/>
      <c r="E123" s="50"/>
      <c r="F123" s="52"/>
      <c r="G123" s="50"/>
      <c r="H123" s="50"/>
      <c r="I123" s="50"/>
      <c r="J123" s="50"/>
      <c r="K123" s="50"/>
      <c r="L123" s="50"/>
    </row>
    <row r="124" s="4" customFormat="1" ht="12.75" spans="1:12">
      <c r="A124" s="50"/>
      <c r="B124" s="51"/>
      <c r="C124" s="52"/>
      <c r="D124" s="50"/>
      <c r="E124" s="50"/>
      <c r="F124" s="52"/>
      <c r="G124" s="50"/>
      <c r="H124" s="50"/>
      <c r="I124" s="50"/>
      <c r="J124" s="50"/>
      <c r="K124" s="50"/>
      <c r="L124" s="50"/>
    </row>
    <row r="125" s="4" customFormat="1" ht="12.75" spans="1:12">
      <c r="A125" s="50"/>
      <c r="B125" s="51"/>
      <c r="C125" s="52"/>
      <c r="D125" s="50"/>
      <c r="E125" s="50"/>
      <c r="F125" s="52"/>
      <c r="G125" s="50"/>
      <c r="H125" s="50"/>
      <c r="I125" s="50"/>
      <c r="J125" s="50"/>
      <c r="K125" s="50"/>
      <c r="L125" s="50"/>
    </row>
    <row r="126" s="4" customFormat="1" ht="12.75" spans="1:12">
      <c r="A126" s="50"/>
      <c r="B126" s="51"/>
      <c r="C126" s="52"/>
      <c r="D126" s="50"/>
      <c r="E126" s="50"/>
      <c r="F126" s="52"/>
      <c r="G126" s="50"/>
      <c r="H126" s="50"/>
      <c r="I126" s="50"/>
      <c r="J126" s="50"/>
      <c r="K126" s="50"/>
      <c r="L126" s="50"/>
    </row>
    <row r="127" s="4" customFormat="1" ht="12.75" spans="1:12">
      <c r="A127" s="50"/>
      <c r="B127" s="51"/>
      <c r="C127" s="52"/>
      <c r="D127" s="50"/>
      <c r="E127" s="50"/>
      <c r="F127" s="52"/>
      <c r="G127" s="50"/>
      <c r="H127" s="50"/>
      <c r="I127" s="50"/>
      <c r="J127" s="50"/>
      <c r="K127" s="50"/>
      <c r="L127" s="50"/>
    </row>
    <row r="128" s="4" customFormat="1" ht="12.75" spans="1:12">
      <c r="A128" s="50"/>
      <c r="B128" s="51"/>
      <c r="C128" s="52"/>
      <c r="D128" s="50"/>
      <c r="E128" s="50"/>
      <c r="F128" s="52"/>
      <c r="G128" s="50"/>
      <c r="H128" s="50"/>
      <c r="I128" s="50"/>
      <c r="J128" s="50"/>
      <c r="K128" s="50"/>
      <c r="L128" s="50"/>
    </row>
    <row r="129" s="4" customFormat="1" ht="12.75" spans="1:12">
      <c r="A129" s="50"/>
      <c r="B129" s="51"/>
      <c r="C129" s="52"/>
      <c r="D129" s="50"/>
      <c r="E129" s="50"/>
      <c r="F129" s="52"/>
      <c r="G129" s="50"/>
      <c r="H129" s="50"/>
      <c r="I129" s="50"/>
      <c r="J129" s="50"/>
      <c r="K129" s="50"/>
      <c r="L129" s="50"/>
    </row>
    <row r="130" s="4" customFormat="1" ht="12.75" spans="1:12">
      <c r="A130" s="50"/>
      <c r="B130" s="51"/>
      <c r="C130" s="52"/>
      <c r="D130" s="50"/>
      <c r="E130" s="50"/>
      <c r="F130" s="52"/>
      <c r="G130" s="50"/>
      <c r="H130" s="50"/>
      <c r="I130" s="50"/>
      <c r="J130" s="50"/>
      <c r="K130" s="50"/>
      <c r="L130" s="50"/>
    </row>
    <row r="131" s="4" customFormat="1" ht="12.75" spans="1:12">
      <c r="A131" s="50"/>
      <c r="B131" s="51"/>
      <c r="C131" s="52"/>
      <c r="D131" s="50"/>
      <c r="E131" s="50"/>
      <c r="F131" s="52"/>
      <c r="G131" s="50"/>
      <c r="H131" s="50"/>
      <c r="I131" s="50"/>
      <c r="J131" s="50"/>
      <c r="K131" s="50"/>
      <c r="L131" s="50"/>
    </row>
    <row r="132" s="4" customFormat="1" ht="12.75" spans="1:12">
      <c r="A132" s="50"/>
      <c r="B132" s="51"/>
      <c r="C132" s="52"/>
      <c r="D132" s="50"/>
      <c r="E132" s="50"/>
      <c r="F132" s="52"/>
      <c r="G132" s="50"/>
      <c r="H132" s="50"/>
      <c r="I132" s="50"/>
      <c r="J132" s="50"/>
      <c r="K132" s="50"/>
      <c r="L132" s="50"/>
    </row>
    <row r="133" s="4" customFormat="1" ht="12.75" spans="1:12">
      <c r="A133" s="50"/>
      <c r="B133" s="51"/>
      <c r="C133" s="52"/>
      <c r="D133" s="50"/>
      <c r="E133" s="50"/>
      <c r="F133" s="52"/>
      <c r="G133" s="50"/>
      <c r="H133" s="50"/>
      <c r="I133" s="50"/>
      <c r="J133" s="50"/>
      <c r="K133" s="50"/>
      <c r="L133" s="50"/>
    </row>
    <row r="134" s="4" customFormat="1" ht="12.75" spans="1:12">
      <c r="A134" s="50"/>
      <c r="B134" s="51"/>
      <c r="C134" s="52"/>
      <c r="D134" s="50"/>
      <c r="E134" s="50"/>
      <c r="F134" s="52"/>
      <c r="G134" s="50"/>
      <c r="H134" s="50"/>
      <c r="I134" s="50"/>
      <c r="J134" s="50"/>
      <c r="K134" s="50"/>
      <c r="L134" s="50"/>
    </row>
    <row r="135" s="4" customFormat="1" ht="12.75" spans="1:12">
      <c r="A135" s="50"/>
      <c r="B135" s="51"/>
      <c r="C135" s="52"/>
      <c r="D135" s="50"/>
      <c r="E135" s="50"/>
      <c r="F135" s="52"/>
      <c r="G135" s="50"/>
      <c r="H135" s="50"/>
      <c r="I135" s="50"/>
      <c r="J135" s="50"/>
      <c r="K135" s="50"/>
      <c r="L135" s="50"/>
    </row>
    <row r="136" s="4" customFormat="1" ht="12.75" spans="1:12">
      <c r="A136" s="50"/>
      <c r="B136" s="51"/>
      <c r="C136" s="52"/>
      <c r="D136" s="50"/>
      <c r="E136" s="50"/>
      <c r="F136" s="52"/>
      <c r="G136" s="50"/>
      <c r="H136" s="50"/>
      <c r="I136" s="50"/>
      <c r="J136" s="50"/>
      <c r="K136" s="50"/>
      <c r="L136" s="50"/>
    </row>
    <row r="137" s="4" customFormat="1" ht="12.75" spans="1:12">
      <c r="A137" s="50"/>
      <c r="B137" s="51"/>
      <c r="C137" s="52"/>
      <c r="D137" s="50"/>
      <c r="E137" s="50"/>
      <c r="F137" s="52"/>
      <c r="G137" s="50"/>
      <c r="H137" s="50"/>
      <c r="I137" s="50"/>
      <c r="J137" s="50"/>
      <c r="K137" s="50"/>
      <c r="L137" s="50"/>
    </row>
    <row r="138" s="4" customFormat="1" ht="12.75" spans="1:12">
      <c r="A138" s="50"/>
      <c r="B138" s="51"/>
      <c r="C138" s="52"/>
      <c r="D138" s="50"/>
      <c r="E138" s="50"/>
      <c r="F138" s="52"/>
      <c r="G138" s="50"/>
      <c r="H138" s="50"/>
      <c r="I138" s="50"/>
      <c r="J138" s="50"/>
      <c r="K138" s="50"/>
      <c r="L138" s="50"/>
    </row>
    <row r="139" s="4" customFormat="1" ht="12.75" spans="1:12">
      <c r="A139" s="50"/>
      <c r="B139" s="51"/>
      <c r="C139" s="52"/>
      <c r="D139" s="50"/>
      <c r="E139" s="50"/>
      <c r="F139" s="52"/>
      <c r="G139" s="50"/>
      <c r="H139" s="50"/>
      <c r="I139" s="50"/>
      <c r="J139" s="50"/>
      <c r="K139" s="50"/>
      <c r="L139" s="50"/>
    </row>
    <row r="140" s="4" customFormat="1" ht="12.75" spans="1:12">
      <c r="A140" s="50"/>
      <c r="B140" s="51"/>
      <c r="C140" s="52"/>
      <c r="D140" s="50"/>
      <c r="E140" s="50"/>
      <c r="F140" s="52"/>
      <c r="G140" s="50"/>
      <c r="H140" s="50"/>
      <c r="I140" s="50"/>
      <c r="J140" s="50"/>
      <c r="K140" s="50"/>
      <c r="L140" s="50"/>
    </row>
    <row r="141" s="4" customFormat="1" ht="12.75" spans="1:12">
      <c r="A141" s="50"/>
      <c r="B141" s="51"/>
      <c r="C141" s="52"/>
      <c r="D141" s="50"/>
      <c r="E141" s="50"/>
      <c r="F141" s="52"/>
      <c r="G141" s="50"/>
      <c r="H141" s="50"/>
      <c r="I141" s="50"/>
      <c r="J141" s="50"/>
      <c r="K141" s="50"/>
      <c r="L141" s="50"/>
    </row>
    <row r="142" s="4" customFormat="1" ht="12.75" spans="1:12">
      <c r="A142" s="50"/>
      <c r="B142" s="51"/>
      <c r="C142" s="52"/>
      <c r="D142" s="50"/>
      <c r="E142" s="50"/>
      <c r="F142" s="52"/>
      <c r="G142" s="50"/>
      <c r="H142" s="50"/>
      <c r="I142" s="50"/>
      <c r="J142" s="50"/>
      <c r="K142" s="50"/>
      <c r="L142" s="50"/>
    </row>
    <row r="143" s="4" customFormat="1" ht="12.75" spans="1:12">
      <c r="A143" s="50"/>
      <c r="B143" s="51"/>
      <c r="C143" s="52"/>
      <c r="D143" s="50"/>
      <c r="E143" s="50"/>
      <c r="F143" s="52"/>
      <c r="G143" s="50"/>
      <c r="H143" s="50"/>
      <c r="I143" s="50"/>
      <c r="J143" s="50"/>
      <c r="K143" s="50"/>
      <c r="L143" s="50"/>
    </row>
    <row r="144" s="4" customFormat="1" ht="12.75" spans="1:12">
      <c r="A144" s="50"/>
      <c r="B144" s="51"/>
      <c r="C144" s="52"/>
      <c r="D144" s="50"/>
      <c r="E144" s="50"/>
      <c r="F144" s="52"/>
      <c r="G144" s="50"/>
      <c r="H144" s="50"/>
      <c r="I144" s="50"/>
      <c r="J144" s="50"/>
      <c r="K144" s="50"/>
      <c r="L144" s="50"/>
    </row>
    <row r="145" s="4" customFormat="1" ht="12.75" spans="1:12">
      <c r="A145" s="50"/>
      <c r="B145" s="51"/>
      <c r="C145" s="52"/>
      <c r="D145" s="50"/>
      <c r="E145" s="50"/>
      <c r="F145" s="52"/>
      <c r="G145" s="50"/>
      <c r="H145" s="50"/>
      <c r="I145" s="50"/>
      <c r="J145" s="50"/>
      <c r="K145" s="50"/>
      <c r="L145" s="50"/>
    </row>
    <row r="146" s="4" customFormat="1" ht="12.75" spans="1:12">
      <c r="A146" s="50"/>
      <c r="B146" s="51"/>
      <c r="C146" s="52"/>
      <c r="D146" s="50"/>
      <c r="E146" s="50"/>
      <c r="F146" s="52"/>
      <c r="G146" s="50"/>
      <c r="H146" s="50"/>
      <c r="I146" s="50"/>
      <c r="J146" s="50"/>
      <c r="K146" s="50"/>
      <c r="L146" s="50"/>
    </row>
    <row r="147" s="4" customFormat="1" ht="12.75" spans="1:12">
      <c r="A147" s="50"/>
      <c r="B147" s="51"/>
      <c r="C147" s="52"/>
      <c r="D147" s="50"/>
      <c r="E147" s="50"/>
      <c r="F147" s="52"/>
      <c r="G147" s="50"/>
      <c r="H147" s="50"/>
      <c r="I147" s="50"/>
      <c r="J147" s="50"/>
      <c r="K147" s="50"/>
      <c r="L147" s="50"/>
    </row>
    <row r="148" s="4" customFormat="1" ht="12.75" spans="1:12">
      <c r="A148" s="50"/>
      <c r="B148" s="51"/>
      <c r="C148" s="52"/>
      <c r="D148" s="50"/>
      <c r="E148" s="50"/>
      <c r="F148" s="52"/>
      <c r="G148" s="50"/>
      <c r="H148" s="50"/>
      <c r="I148" s="50"/>
      <c r="J148" s="50"/>
      <c r="K148" s="50"/>
      <c r="L148" s="50"/>
    </row>
    <row r="149" s="4" customFormat="1" ht="12.75" spans="1:12">
      <c r="A149" s="50"/>
      <c r="B149" s="51"/>
      <c r="C149" s="52"/>
      <c r="D149" s="50"/>
      <c r="E149" s="50"/>
      <c r="F149" s="52"/>
      <c r="G149" s="50"/>
      <c r="H149" s="50"/>
      <c r="I149" s="50"/>
      <c r="J149" s="50"/>
      <c r="K149" s="50"/>
      <c r="L149" s="50"/>
    </row>
    <row r="150" s="4" customFormat="1" ht="12.75" spans="1:12">
      <c r="A150" s="50"/>
      <c r="B150" s="51"/>
      <c r="C150" s="52"/>
      <c r="D150" s="50"/>
      <c r="E150" s="50"/>
      <c r="F150" s="52"/>
      <c r="G150" s="50"/>
      <c r="H150" s="50"/>
      <c r="I150" s="50"/>
      <c r="J150" s="50"/>
      <c r="K150" s="50"/>
      <c r="L150" s="50"/>
    </row>
    <row r="151" s="4" customFormat="1" ht="12.75" spans="1:12">
      <c r="A151" s="50"/>
      <c r="B151" s="51"/>
      <c r="C151" s="52"/>
      <c r="D151" s="50"/>
      <c r="E151" s="50"/>
      <c r="F151" s="52"/>
      <c r="G151" s="50"/>
      <c r="H151" s="50"/>
      <c r="I151" s="50"/>
      <c r="J151" s="50"/>
      <c r="K151" s="50"/>
      <c r="L151" s="50"/>
    </row>
    <row r="152" s="4" customFormat="1" ht="12.75" spans="1:12">
      <c r="A152" s="50"/>
      <c r="B152" s="51"/>
      <c r="C152" s="52"/>
      <c r="D152" s="50"/>
      <c r="E152" s="50"/>
      <c r="F152" s="52"/>
      <c r="G152" s="50"/>
      <c r="H152" s="50"/>
      <c r="I152" s="50"/>
      <c r="J152" s="50"/>
      <c r="K152" s="50"/>
      <c r="L152" s="50"/>
    </row>
    <row r="153" s="4" customFormat="1" ht="12.75" spans="1:12">
      <c r="A153" s="50"/>
      <c r="B153" s="51"/>
      <c r="C153" s="52"/>
      <c r="D153" s="50"/>
      <c r="E153" s="50"/>
      <c r="F153" s="52"/>
      <c r="G153" s="50"/>
      <c r="H153" s="50"/>
      <c r="I153" s="50"/>
      <c r="J153" s="50"/>
      <c r="K153" s="50"/>
      <c r="L153" s="50"/>
    </row>
    <row r="154" s="4" customFormat="1" ht="12.75" spans="1:12">
      <c r="A154" s="50"/>
      <c r="B154" s="51"/>
      <c r="C154" s="52"/>
      <c r="D154" s="50"/>
      <c r="E154" s="50"/>
      <c r="F154" s="52"/>
      <c r="G154" s="50"/>
      <c r="H154" s="50"/>
      <c r="I154" s="50"/>
      <c r="J154" s="50"/>
      <c r="K154" s="50"/>
      <c r="L154" s="50"/>
    </row>
    <row r="155" s="4" customFormat="1" ht="12.75" spans="1:12">
      <c r="A155" s="50"/>
      <c r="B155" s="51"/>
      <c r="C155" s="52"/>
      <c r="D155" s="50"/>
      <c r="E155" s="50"/>
      <c r="F155" s="52"/>
      <c r="G155" s="50"/>
      <c r="H155" s="50"/>
      <c r="I155" s="50"/>
      <c r="J155" s="50"/>
      <c r="K155" s="50"/>
      <c r="L155" s="50"/>
    </row>
    <row r="156" s="4" customFormat="1" ht="12.75" spans="1:12">
      <c r="A156" s="50"/>
      <c r="B156" s="51"/>
      <c r="C156" s="52"/>
      <c r="D156" s="50"/>
      <c r="E156" s="50"/>
      <c r="F156" s="52"/>
      <c r="G156" s="50"/>
      <c r="H156" s="50"/>
      <c r="I156" s="50"/>
      <c r="J156" s="50"/>
      <c r="K156" s="50"/>
      <c r="L156" s="50"/>
    </row>
    <row r="157" s="4" customFormat="1" ht="12.75" spans="1:12">
      <c r="A157" s="50"/>
      <c r="B157" s="51"/>
      <c r="C157" s="52"/>
      <c r="D157" s="50"/>
      <c r="E157" s="50"/>
      <c r="F157" s="52"/>
      <c r="G157" s="50"/>
      <c r="H157" s="50"/>
      <c r="I157" s="50"/>
      <c r="J157" s="50"/>
      <c r="K157" s="50"/>
      <c r="L157" s="50"/>
    </row>
    <row r="158" s="4" customFormat="1" ht="12.75" spans="1:12">
      <c r="A158" s="50"/>
      <c r="B158" s="51"/>
      <c r="C158" s="52"/>
      <c r="D158" s="50"/>
      <c r="E158" s="50"/>
      <c r="F158" s="52"/>
      <c r="G158" s="50"/>
      <c r="H158" s="50"/>
      <c r="I158" s="50"/>
      <c r="J158" s="50"/>
      <c r="K158" s="50"/>
      <c r="L158" s="50"/>
    </row>
    <row r="159" s="4" customFormat="1" ht="12.75" spans="1:12">
      <c r="A159" s="50"/>
      <c r="B159" s="51"/>
      <c r="C159" s="52"/>
      <c r="D159" s="50"/>
      <c r="E159" s="50"/>
      <c r="F159" s="52"/>
      <c r="G159" s="50"/>
      <c r="H159" s="50"/>
      <c r="I159" s="50"/>
      <c r="J159" s="50"/>
      <c r="K159" s="50"/>
      <c r="L159" s="50"/>
    </row>
    <row r="160" s="4" customFormat="1" ht="12.75" spans="1:12">
      <c r="A160" s="50"/>
      <c r="B160" s="51"/>
      <c r="C160" s="52"/>
      <c r="D160" s="50"/>
      <c r="E160" s="50"/>
      <c r="F160" s="52"/>
      <c r="G160" s="50"/>
      <c r="H160" s="50"/>
      <c r="I160" s="50"/>
      <c r="J160" s="50"/>
      <c r="K160" s="50"/>
      <c r="L160" s="50"/>
    </row>
    <row r="161" s="4" customFormat="1" ht="12.75" spans="1:12">
      <c r="A161" s="50"/>
      <c r="B161" s="51"/>
      <c r="C161" s="52"/>
      <c r="D161" s="50"/>
      <c r="E161" s="50"/>
      <c r="F161" s="52"/>
      <c r="G161" s="50"/>
      <c r="H161" s="50"/>
      <c r="I161" s="50"/>
      <c r="J161" s="50"/>
      <c r="K161" s="50"/>
      <c r="L161" s="50"/>
    </row>
    <row r="162" s="4" customFormat="1" ht="12.75" spans="1:12">
      <c r="A162" s="50"/>
      <c r="B162" s="51"/>
      <c r="C162" s="52"/>
      <c r="D162" s="50"/>
      <c r="E162" s="50"/>
      <c r="F162" s="52"/>
      <c r="G162" s="50"/>
      <c r="H162" s="50"/>
      <c r="I162" s="50"/>
      <c r="J162" s="50"/>
      <c r="K162" s="50"/>
      <c r="L162" s="50"/>
    </row>
    <row r="163" s="4" customFormat="1" ht="12.75" spans="1:12">
      <c r="A163" s="50"/>
      <c r="B163" s="51"/>
      <c r="C163" s="52"/>
      <c r="D163" s="50"/>
      <c r="E163" s="50"/>
      <c r="F163" s="52"/>
      <c r="G163" s="50"/>
      <c r="H163" s="50"/>
      <c r="I163" s="50"/>
      <c r="J163" s="50"/>
      <c r="K163" s="50"/>
      <c r="L163" s="50"/>
    </row>
    <row r="164" s="4" customFormat="1" ht="12.75" spans="1:12">
      <c r="A164" s="50"/>
      <c r="B164" s="51"/>
      <c r="C164" s="52"/>
      <c r="D164" s="50"/>
      <c r="E164" s="50"/>
      <c r="F164" s="52"/>
      <c r="G164" s="50"/>
      <c r="H164" s="50"/>
      <c r="I164" s="50"/>
      <c r="J164" s="50"/>
      <c r="K164" s="50"/>
      <c r="L164" s="50"/>
    </row>
    <row r="165" s="4" customFormat="1" ht="12.75" spans="1:12">
      <c r="A165" s="50"/>
      <c r="B165" s="51"/>
      <c r="C165" s="52"/>
      <c r="D165" s="50"/>
      <c r="E165" s="50"/>
      <c r="F165" s="52"/>
      <c r="G165" s="50"/>
      <c r="H165" s="50"/>
      <c r="I165" s="50"/>
      <c r="J165" s="50"/>
      <c r="K165" s="50"/>
      <c r="L165" s="50"/>
    </row>
    <row r="166" s="4" customFormat="1" ht="12.75" spans="1:12">
      <c r="A166" s="50"/>
      <c r="B166" s="51"/>
      <c r="C166" s="52"/>
      <c r="D166" s="50"/>
      <c r="E166" s="50"/>
      <c r="F166" s="52"/>
      <c r="G166" s="50"/>
      <c r="H166" s="50"/>
      <c r="I166" s="50"/>
      <c r="J166" s="50"/>
      <c r="K166" s="50"/>
      <c r="L166" s="50"/>
    </row>
    <row r="167" s="4" customFormat="1" ht="12.75" spans="1:12">
      <c r="A167" s="50"/>
      <c r="B167" s="51"/>
      <c r="C167" s="52"/>
      <c r="D167" s="50"/>
      <c r="E167" s="50"/>
      <c r="F167" s="52"/>
      <c r="G167" s="50"/>
      <c r="H167" s="50"/>
      <c r="I167" s="50"/>
      <c r="J167" s="50"/>
      <c r="K167" s="50"/>
      <c r="L167" s="50"/>
    </row>
    <row r="168" s="4" customFormat="1" ht="12.75" spans="1:12">
      <c r="A168" s="50"/>
      <c r="B168" s="51"/>
      <c r="C168" s="52"/>
      <c r="D168" s="50"/>
      <c r="E168" s="50"/>
      <c r="F168" s="52"/>
      <c r="G168" s="50"/>
      <c r="H168" s="50"/>
      <c r="I168" s="50"/>
      <c r="J168" s="50"/>
      <c r="K168" s="50"/>
      <c r="L168" s="50"/>
    </row>
    <row r="169" s="4" customFormat="1" ht="12.75" spans="1:12">
      <c r="A169" s="50"/>
      <c r="B169" s="51"/>
      <c r="C169" s="52"/>
      <c r="D169" s="50"/>
      <c r="E169" s="50"/>
      <c r="F169" s="52"/>
      <c r="G169" s="50"/>
      <c r="H169" s="50"/>
      <c r="I169" s="50"/>
      <c r="J169" s="50"/>
      <c r="K169" s="50"/>
      <c r="L169" s="50"/>
    </row>
    <row r="170" s="4" customFormat="1" ht="12.75" spans="1:12">
      <c r="A170" s="50"/>
      <c r="B170" s="51"/>
      <c r="C170" s="52"/>
      <c r="D170" s="50"/>
      <c r="E170" s="50"/>
      <c r="F170" s="52"/>
      <c r="G170" s="50"/>
      <c r="H170" s="50"/>
      <c r="I170" s="50"/>
      <c r="J170" s="50"/>
      <c r="K170" s="50"/>
      <c r="L170" s="50"/>
    </row>
    <row r="171" s="4" customFormat="1" ht="12.75" spans="1:12">
      <c r="A171" s="50"/>
      <c r="B171" s="51"/>
      <c r="C171" s="52"/>
      <c r="D171" s="50"/>
      <c r="E171" s="50"/>
      <c r="F171" s="52"/>
      <c r="G171" s="50"/>
      <c r="H171" s="50"/>
      <c r="I171" s="50"/>
      <c r="J171" s="50"/>
      <c r="K171" s="50"/>
      <c r="L171" s="50"/>
    </row>
    <row r="172" s="4" customFormat="1" ht="12.75" spans="1:12">
      <c r="A172" s="50"/>
      <c r="B172" s="51"/>
      <c r="C172" s="52"/>
      <c r="D172" s="50"/>
      <c r="E172" s="50"/>
      <c r="F172" s="52"/>
      <c r="G172" s="50"/>
      <c r="H172" s="50"/>
      <c r="I172" s="50"/>
      <c r="J172" s="50"/>
      <c r="K172" s="50"/>
      <c r="L172" s="50"/>
    </row>
    <row r="173" s="4" customFormat="1" ht="12.75" spans="1:12">
      <c r="A173" s="50"/>
      <c r="B173" s="51"/>
      <c r="C173" s="52"/>
      <c r="D173" s="50"/>
      <c r="E173" s="50"/>
      <c r="F173" s="52"/>
      <c r="G173" s="50"/>
      <c r="H173" s="50"/>
      <c r="I173" s="50"/>
      <c r="J173" s="50"/>
      <c r="K173" s="50"/>
      <c r="L173" s="50"/>
    </row>
    <row r="174" s="4" customFormat="1" ht="12.75" spans="1:12">
      <c r="A174" s="50"/>
      <c r="B174" s="51"/>
      <c r="C174" s="52"/>
      <c r="D174" s="50"/>
      <c r="E174" s="50"/>
      <c r="F174" s="52"/>
      <c r="G174" s="50"/>
      <c r="H174" s="50"/>
      <c r="I174" s="50"/>
      <c r="J174" s="50"/>
      <c r="K174" s="50"/>
      <c r="L174" s="50"/>
    </row>
    <row r="175" s="4" customFormat="1" ht="12.75" spans="1:12">
      <c r="A175" s="50"/>
      <c r="B175" s="51"/>
      <c r="C175" s="52"/>
      <c r="D175" s="50"/>
      <c r="E175" s="50"/>
      <c r="F175" s="52"/>
      <c r="G175" s="50"/>
      <c r="H175" s="50"/>
      <c r="I175" s="50"/>
      <c r="J175" s="50"/>
      <c r="K175" s="50"/>
      <c r="L175" s="50"/>
    </row>
    <row r="176" s="4" customFormat="1" ht="12.75" spans="1:12">
      <c r="A176" s="50"/>
      <c r="B176" s="51"/>
      <c r="C176" s="52"/>
      <c r="D176" s="50"/>
      <c r="E176" s="50"/>
      <c r="F176" s="52"/>
      <c r="G176" s="50"/>
      <c r="H176" s="50"/>
      <c r="I176" s="50"/>
      <c r="J176" s="50"/>
      <c r="K176" s="50"/>
      <c r="L176" s="50"/>
    </row>
    <row r="177" s="4" customFormat="1" ht="12.75" spans="1:12">
      <c r="A177" s="50"/>
      <c r="B177" s="51"/>
      <c r="C177" s="52"/>
      <c r="D177" s="50"/>
      <c r="E177" s="50"/>
      <c r="F177" s="52"/>
      <c r="G177" s="50"/>
      <c r="H177" s="50"/>
      <c r="I177" s="50"/>
      <c r="J177" s="50"/>
      <c r="K177" s="50"/>
      <c r="L177" s="50"/>
    </row>
    <row r="178" s="4" customFormat="1" ht="12.75" spans="1:12">
      <c r="A178" s="50"/>
      <c r="B178" s="51"/>
      <c r="C178" s="52"/>
      <c r="D178" s="50"/>
      <c r="E178" s="50"/>
      <c r="F178" s="52"/>
      <c r="G178" s="50"/>
      <c r="H178" s="50"/>
      <c r="I178" s="50"/>
      <c r="J178" s="50"/>
      <c r="K178" s="50"/>
      <c r="L178" s="50"/>
    </row>
    <row r="179" s="4" customFormat="1" ht="12.75" spans="1:12">
      <c r="A179" s="50"/>
      <c r="B179" s="51"/>
      <c r="C179" s="52"/>
      <c r="D179" s="50"/>
      <c r="E179" s="50"/>
      <c r="F179" s="52"/>
      <c r="G179" s="50"/>
      <c r="H179" s="50"/>
      <c r="I179" s="50"/>
      <c r="J179" s="50"/>
      <c r="K179" s="50"/>
      <c r="L179" s="50"/>
    </row>
    <row r="180" s="4" customFormat="1" ht="12.75" spans="1:12">
      <c r="A180" s="50"/>
      <c r="B180" s="51"/>
      <c r="C180" s="52"/>
      <c r="D180" s="50"/>
      <c r="E180" s="50"/>
      <c r="F180" s="52"/>
      <c r="G180" s="50"/>
      <c r="H180" s="50"/>
      <c r="I180" s="50"/>
      <c r="J180" s="50"/>
      <c r="K180" s="50"/>
      <c r="L180" s="50"/>
    </row>
    <row r="181" s="4" customFormat="1" ht="12.75" spans="1:12">
      <c r="A181" s="50"/>
      <c r="B181" s="51"/>
      <c r="C181" s="52"/>
      <c r="D181" s="50"/>
      <c r="E181" s="50"/>
      <c r="F181" s="52"/>
      <c r="G181" s="50"/>
      <c r="H181" s="50"/>
      <c r="I181" s="50"/>
      <c r="J181" s="50"/>
      <c r="K181" s="50"/>
      <c r="L181" s="50"/>
    </row>
    <row r="182" s="4" customFormat="1" ht="12.75" spans="1:12">
      <c r="A182" s="50"/>
      <c r="B182" s="51"/>
      <c r="C182" s="52"/>
      <c r="D182" s="50"/>
      <c r="E182" s="50"/>
      <c r="F182" s="52"/>
      <c r="G182" s="50"/>
      <c r="H182" s="50"/>
      <c r="I182" s="50"/>
      <c r="J182" s="50"/>
      <c r="K182" s="50"/>
      <c r="L182" s="50"/>
    </row>
    <row r="183" s="4" customFormat="1" ht="12.75" spans="1:12">
      <c r="A183" s="50"/>
      <c r="B183" s="51"/>
      <c r="C183" s="52"/>
      <c r="D183" s="50"/>
      <c r="E183" s="50"/>
      <c r="F183" s="52"/>
      <c r="G183" s="50"/>
      <c r="H183" s="50"/>
      <c r="I183" s="50"/>
      <c r="J183" s="50"/>
      <c r="K183" s="50"/>
      <c r="L183" s="50"/>
    </row>
    <row r="184" s="4" customFormat="1" ht="12.75" spans="1:12">
      <c r="A184" s="50"/>
      <c r="B184" s="51"/>
      <c r="C184" s="52"/>
      <c r="D184" s="50"/>
      <c r="E184" s="50"/>
      <c r="F184" s="52"/>
      <c r="G184" s="50"/>
      <c r="H184" s="50"/>
      <c r="I184" s="50"/>
      <c r="J184" s="50"/>
      <c r="K184" s="50"/>
      <c r="L184" s="50"/>
    </row>
    <row r="185" s="4" customFormat="1" ht="12.75" spans="1:12">
      <c r="A185" s="50"/>
      <c r="B185" s="51"/>
      <c r="C185" s="52"/>
      <c r="D185" s="50"/>
      <c r="E185" s="50"/>
      <c r="F185" s="52"/>
      <c r="G185" s="50"/>
      <c r="H185" s="50"/>
      <c r="I185" s="50"/>
      <c r="J185" s="50"/>
      <c r="K185" s="50"/>
      <c r="L185" s="50"/>
    </row>
    <row r="186" s="4" customFormat="1" ht="12.75" spans="1:12">
      <c r="A186" s="50"/>
      <c r="B186" s="51"/>
      <c r="C186" s="52"/>
      <c r="D186" s="50"/>
      <c r="E186" s="50"/>
      <c r="F186" s="52"/>
      <c r="G186" s="50"/>
      <c r="H186" s="50"/>
      <c r="I186" s="50"/>
      <c r="J186" s="50"/>
      <c r="K186" s="50"/>
      <c r="L186" s="50"/>
    </row>
    <row r="187" s="4" customFormat="1" ht="12.75" spans="1:12">
      <c r="A187" s="50"/>
      <c r="B187" s="51"/>
      <c r="C187" s="52"/>
      <c r="D187" s="50"/>
      <c r="E187" s="50"/>
      <c r="F187" s="52"/>
      <c r="G187" s="50"/>
      <c r="H187" s="50"/>
      <c r="I187" s="50"/>
      <c r="J187" s="50"/>
      <c r="K187" s="50"/>
      <c r="L187" s="50"/>
    </row>
    <row r="188" s="4" customFormat="1" ht="12.75" spans="1:12">
      <c r="A188" s="50"/>
      <c r="B188" s="51"/>
      <c r="C188" s="52"/>
      <c r="D188" s="50"/>
      <c r="E188" s="50"/>
      <c r="F188" s="52"/>
      <c r="G188" s="50"/>
      <c r="H188" s="50"/>
      <c r="I188" s="50"/>
      <c r="J188" s="50"/>
      <c r="K188" s="50"/>
      <c r="L188" s="50"/>
    </row>
    <row r="189" s="4" customFormat="1" ht="12.75" spans="1:12">
      <c r="A189" s="50"/>
      <c r="B189" s="51"/>
      <c r="C189" s="52"/>
      <c r="D189" s="50"/>
      <c r="E189" s="50"/>
      <c r="F189" s="52"/>
      <c r="G189" s="50"/>
      <c r="H189" s="50"/>
      <c r="I189" s="50"/>
      <c r="J189" s="50"/>
      <c r="K189" s="50"/>
      <c r="L189" s="50"/>
    </row>
    <row r="190" s="4" customFormat="1" ht="12.75" spans="1:12">
      <c r="A190" s="50"/>
      <c r="B190" s="51"/>
      <c r="C190" s="52"/>
      <c r="D190" s="50"/>
      <c r="E190" s="50"/>
      <c r="F190" s="52"/>
      <c r="G190" s="50"/>
      <c r="H190" s="50"/>
      <c r="I190" s="50"/>
      <c r="J190" s="50"/>
      <c r="K190" s="50"/>
      <c r="L190" s="50"/>
    </row>
    <row r="191" s="4" customFormat="1" ht="12.75" spans="1:12">
      <c r="A191" s="50"/>
      <c r="B191" s="51"/>
      <c r="C191" s="52"/>
      <c r="D191" s="50"/>
      <c r="E191" s="50"/>
      <c r="F191" s="52"/>
      <c r="G191" s="50"/>
      <c r="H191" s="50"/>
      <c r="I191" s="50"/>
      <c r="J191" s="50"/>
      <c r="K191" s="50"/>
      <c r="L191" s="50"/>
    </row>
    <row r="192" s="4" customFormat="1" ht="12.75" spans="1:12">
      <c r="A192" s="50"/>
      <c r="B192" s="51"/>
      <c r="C192" s="52"/>
      <c r="D192" s="50"/>
      <c r="E192" s="50"/>
      <c r="F192" s="52"/>
      <c r="G192" s="50"/>
      <c r="H192" s="50"/>
      <c r="I192" s="50"/>
      <c r="J192" s="50"/>
      <c r="K192" s="50"/>
      <c r="L192" s="50"/>
    </row>
    <row r="193" s="4" customFormat="1" ht="12.75" spans="1:12">
      <c r="A193" s="50"/>
      <c r="B193" s="51"/>
      <c r="C193" s="52"/>
      <c r="D193" s="50"/>
      <c r="E193" s="50"/>
      <c r="F193" s="52"/>
      <c r="G193" s="50"/>
      <c r="H193" s="50"/>
      <c r="I193" s="50"/>
      <c r="J193" s="50"/>
      <c r="K193" s="50"/>
      <c r="L193" s="50"/>
    </row>
    <row r="194" s="4" customFormat="1" ht="12.75" spans="1:12">
      <c r="A194" s="50"/>
      <c r="B194" s="51"/>
      <c r="C194" s="52"/>
      <c r="D194" s="50"/>
      <c r="E194" s="50"/>
      <c r="F194" s="52"/>
      <c r="G194" s="50"/>
      <c r="H194" s="50"/>
      <c r="I194" s="50"/>
      <c r="J194" s="50"/>
      <c r="K194" s="50"/>
      <c r="L194" s="50"/>
    </row>
    <row r="195" s="4" customFormat="1" ht="12.75" spans="1:12">
      <c r="A195" s="50"/>
      <c r="B195" s="51"/>
      <c r="C195" s="52"/>
      <c r="D195" s="50"/>
      <c r="E195" s="50"/>
      <c r="F195" s="52"/>
      <c r="G195" s="50"/>
      <c r="H195" s="50"/>
      <c r="I195" s="50"/>
      <c r="J195" s="50"/>
      <c r="K195" s="50"/>
      <c r="L195" s="50"/>
    </row>
    <row r="196" s="4" customFormat="1" ht="12.75" spans="1:12">
      <c r="A196" s="50"/>
      <c r="B196" s="51"/>
      <c r="C196" s="52"/>
      <c r="D196" s="50"/>
      <c r="E196" s="50"/>
      <c r="F196" s="52"/>
      <c r="G196" s="50"/>
      <c r="H196" s="50"/>
      <c r="I196" s="50"/>
      <c r="J196" s="50"/>
      <c r="K196" s="50"/>
      <c r="L196" s="50"/>
    </row>
    <row r="197" s="4" customFormat="1" ht="12.75" spans="1:12">
      <c r="A197" s="50"/>
      <c r="B197" s="51"/>
      <c r="C197" s="52"/>
      <c r="D197" s="50"/>
      <c r="E197" s="50"/>
      <c r="F197" s="52"/>
      <c r="G197" s="50"/>
      <c r="H197" s="50"/>
      <c r="I197" s="50"/>
      <c r="J197" s="50"/>
      <c r="K197" s="50"/>
      <c r="L197" s="50"/>
    </row>
    <row r="198" s="4" customFormat="1" ht="12.75" spans="1:12">
      <c r="A198" s="50"/>
      <c r="B198" s="51"/>
      <c r="C198" s="52"/>
      <c r="D198" s="50"/>
      <c r="E198" s="50"/>
      <c r="F198" s="52"/>
      <c r="G198" s="50"/>
      <c r="H198" s="50"/>
      <c r="I198" s="50"/>
      <c r="J198" s="50"/>
      <c r="K198" s="50"/>
      <c r="L198" s="50"/>
    </row>
    <row r="199" s="4" customFormat="1" ht="12.75" spans="1:12">
      <c r="A199" s="50"/>
      <c r="B199" s="51"/>
      <c r="C199" s="52"/>
      <c r="D199" s="50"/>
      <c r="E199" s="50"/>
      <c r="F199" s="52"/>
      <c r="G199" s="50"/>
      <c r="H199" s="50"/>
      <c r="I199" s="50"/>
      <c r="J199" s="50"/>
      <c r="K199" s="50"/>
      <c r="L199" s="50"/>
    </row>
    <row r="200" s="4" customFormat="1" ht="12.75" spans="1:12">
      <c r="A200" s="50"/>
      <c r="B200" s="51"/>
      <c r="C200" s="52"/>
      <c r="D200" s="50"/>
      <c r="E200" s="50"/>
      <c r="F200" s="52"/>
      <c r="G200" s="50"/>
      <c r="H200" s="50"/>
      <c r="I200" s="50"/>
      <c r="J200" s="50"/>
      <c r="K200" s="50"/>
      <c r="L200" s="50"/>
    </row>
    <row r="201" s="4" customFormat="1" ht="12.75" spans="1:12">
      <c r="A201" s="50"/>
      <c r="B201" s="51"/>
      <c r="C201" s="52"/>
      <c r="D201" s="50"/>
      <c r="E201" s="50"/>
      <c r="F201" s="52"/>
      <c r="G201" s="50"/>
      <c r="H201" s="50"/>
      <c r="I201" s="50"/>
      <c r="J201" s="50"/>
      <c r="K201" s="50"/>
      <c r="L201" s="50"/>
    </row>
    <row r="202" s="4" customFormat="1" ht="12.75" spans="1:12">
      <c r="A202" s="50"/>
      <c r="B202" s="51"/>
      <c r="C202" s="52"/>
      <c r="D202" s="50"/>
      <c r="E202" s="50"/>
      <c r="F202" s="52"/>
      <c r="G202" s="50"/>
      <c r="H202" s="50"/>
      <c r="I202" s="50"/>
      <c r="J202" s="50"/>
      <c r="K202" s="50"/>
      <c r="L202" s="50"/>
    </row>
    <row r="203" s="4" customFormat="1" ht="12.75" spans="1:12">
      <c r="A203" s="50"/>
      <c r="B203" s="51"/>
      <c r="C203" s="52"/>
      <c r="D203" s="50"/>
      <c r="E203" s="50"/>
      <c r="F203" s="52"/>
      <c r="G203" s="50"/>
      <c r="H203" s="50"/>
      <c r="I203" s="50"/>
      <c r="J203" s="50"/>
      <c r="K203" s="50"/>
      <c r="L203" s="50"/>
    </row>
    <row r="204" s="4" customFormat="1" ht="12.75" spans="1:12">
      <c r="A204" s="50"/>
      <c r="B204" s="51"/>
      <c r="C204" s="52"/>
      <c r="D204" s="50"/>
      <c r="E204" s="50"/>
      <c r="F204" s="52"/>
      <c r="G204" s="50"/>
      <c r="H204" s="50"/>
      <c r="I204" s="50"/>
      <c r="J204" s="50"/>
      <c r="K204" s="50"/>
      <c r="L204" s="50"/>
    </row>
    <row r="205" s="4" customFormat="1" ht="12.75" spans="1:12">
      <c r="A205" s="50"/>
      <c r="B205" s="51"/>
      <c r="C205" s="52"/>
      <c r="D205" s="50"/>
      <c r="E205" s="50"/>
      <c r="F205" s="52"/>
      <c r="G205" s="50"/>
      <c r="H205" s="50"/>
      <c r="I205" s="50"/>
      <c r="J205" s="50"/>
      <c r="K205" s="50"/>
      <c r="L205" s="50"/>
    </row>
    <row r="206" s="4" customFormat="1" ht="12.75" spans="1:12">
      <c r="A206" s="50"/>
      <c r="B206" s="51"/>
      <c r="C206" s="52"/>
      <c r="D206" s="50"/>
      <c r="E206" s="50"/>
      <c r="F206" s="52"/>
      <c r="G206" s="50"/>
      <c r="H206" s="50"/>
      <c r="I206" s="50"/>
      <c r="J206" s="50"/>
      <c r="K206" s="50"/>
      <c r="L206" s="50"/>
    </row>
    <row r="207" s="4" customFormat="1" ht="12.75" spans="1:12">
      <c r="A207" s="50"/>
      <c r="B207" s="51"/>
      <c r="C207" s="52"/>
      <c r="D207" s="50"/>
      <c r="E207" s="50"/>
      <c r="F207" s="52"/>
      <c r="G207" s="50"/>
      <c r="H207" s="50"/>
      <c r="I207" s="50"/>
      <c r="J207" s="50"/>
      <c r="K207" s="50"/>
      <c r="L207" s="50"/>
    </row>
    <row r="208" s="4" customFormat="1" ht="12.75" spans="1:12">
      <c r="A208" s="50"/>
      <c r="B208" s="51"/>
      <c r="C208" s="52"/>
      <c r="D208" s="50"/>
      <c r="E208" s="50"/>
      <c r="F208" s="52"/>
      <c r="G208" s="50"/>
      <c r="H208" s="50"/>
      <c r="I208" s="50"/>
      <c r="J208" s="50"/>
      <c r="K208" s="50"/>
      <c r="L208" s="50"/>
    </row>
    <row r="209" s="4" customFormat="1" ht="12.75" spans="1:12">
      <c r="A209" s="50"/>
      <c r="B209" s="51"/>
      <c r="C209" s="52"/>
      <c r="D209" s="50"/>
      <c r="E209" s="50"/>
      <c r="F209" s="52"/>
      <c r="G209" s="50"/>
      <c r="H209" s="50"/>
      <c r="I209" s="50"/>
      <c r="J209" s="50"/>
      <c r="K209" s="50"/>
      <c r="L209" s="50"/>
    </row>
    <row r="210" s="4" customFormat="1" ht="12.75" spans="1:12">
      <c r="A210" s="50"/>
      <c r="B210" s="51"/>
      <c r="C210" s="52"/>
      <c r="D210" s="50"/>
      <c r="E210" s="50"/>
      <c r="F210" s="52"/>
      <c r="G210" s="50"/>
      <c r="H210" s="50"/>
      <c r="I210" s="50"/>
      <c r="J210" s="50"/>
      <c r="K210" s="50"/>
      <c r="L210" s="50"/>
    </row>
    <row r="211" s="4" customFormat="1" ht="12.75" spans="1:12">
      <c r="A211" s="50"/>
      <c r="B211" s="51"/>
      <c r="C211" s="52"/>
      <c r="D211" s="50"/>
      <c r="E211" s="50"/>
      <c r="F211" s="52"/>
      <c r="G211" s="50"/>
      <c r="H211" s="50"/>
      <c r="I211" s="50"/>
      <c r="J211" s="50"/>
      <c r="K211" s="50"/>
      <c r="L211" s="50"/>
    </row>
    <row r="212" s="4" customFormat="1" ht="12.75" spans="1:12">
      <c r="A212" s="50"/>
      <c r="B212" s="51"/>
      <c r="C212" s="52"/>
      <c r="D212" s="50"/>
      <c r="E212" s="50"/>
      <c r="F212" s="52"/>
      <c r="G212" s="50"/>
      <c r="H212" s="50"/>
      <c r="I212" s="50"/>
      <c r="J212" s="50"/>
      <c r="K212" s="50"/>
      <c r="L212" s="50"/>
    </row>
    <row r="213" s="4" customFormat="1" ht="12.75" spans="1:12">
      <c r="A213" s="50"/>
      <c r="B213" s="51"/>
      <c r="C213" s="52"/>
      <c r="D213" s="50"/>
      <c r="E213" s="50"/>
      <c r="F213" s="52"/>
      <c r="G213" s="50"/>
      <c r="H213" s="50"/>
      <c r="I213" s="50"/>
      <c r="J213" s="50"/>
      <c r="K213" s="50"/>
      <c r="L213" s="50"/>
    </row>
    <row r="214" s="4" customFormat="1" ht="12.75" spans="1:12">
      <c r="A214" s="50"/>
      <c r="B214" s="51"/>
      <c r="C214" s="52"/>
      <c r="D214" s="50"/>
      <c r="E214" s="50"/>
      <c r="F214" s="52"/>
      <c r="G214" s="50"/>
      <c r="H214" s="50"/>
      <c r="I214" s="50"/>
      <c r="J214" s="50"/>
      <c r="K214" s="50"/>
      <c r="L214" s="50"/>
    </row>
    <row r="215" s="4" customFormat="1" ht="12.75" spans="1:12">
      <c r="A215" s="50"/>
      <c r="B215" s="51"/>
      <c r="C215" s="52"/>
      <c r="D215" s="50"/>
      <c r="E215" s="50"/>
      <c r="F215" s="52"/>
      <c r="G215" s="50"/>
      <c r="H215" s="50"/>
      <c r="I215" s="50"/>
      <c r="J215" s="50"/>
      <c r="K215" s="50"/>
      <c r="L215" s="50"/>
    </row>
    <row r="216" s="4" customFormat="1" ht="12.75" spans="1:12">
      <c r="A216" s="50"/>
      <c r="B216" s="51"/>
      <c r="C216" s="52"/>
      <c r="D216" s="50"/>
      <c r="E216" s="50"/>
      <c r="F216" s="52"/>
      <c r="G216" s="50"/>
      <c r="H216" s="50"/>
      <c r="I216" s="50"/>
      <c r="J216" s="50"/>
      <c r="K216" s="50"/>
      <c r="L216" s="50"/>
    </row>
    <row r="217" s="4" customFormat="1" spans="1:12">
      <c r="A217" s="5"/>
      <c r="B217" s="51"/>
      <c r="C217" s="52"/>
      <c r="D217" s="50"/>
      <c r="E217" s="50"/>
      <c r="F217" s="52"/>
      <c r="G217" s="50"/>
      <c r="H217" s="50"/>
      <c r="I217" s="50"/>
      <c r="J217" s="50"/>
      <c r="K217" s="50"/>
      <c r="L217" s="50"/>
    </row>
    <row r="218" s="4" customFormat="1" spans="1:12">
      <c r="A218" s="5"/>
      <c r="B218" s="51"/>
      <c r="C218" s="52"/>
      <c r="D218" s="50"/>
      <c r="E218" s="50"/>
      <c r="F218" s="52"/>
      <c r="G218" s="50"/>
      <c r="H218" s="50"/>
      <c r="I218" s="50"/>
      <c r="J218" s="50"/>
      <c r="K218" s="50"/>
      <c r="L218" s="50"/>
    </row>
    <row r="219" s="4" customFormat="1" spans="1:12">
      <c r="A219" s="5"/>
      <c r="B219" s="51"/>
      <c r="C219" s="52"/>
      <c r="D219" s="50"/>
      <c r="E219" s="50"/>
      <c r="F219" s="52"/>
      <c r="G219" s="50"/>
      <c r="H219" s="50"/>
      <c r="I219" s="50"/>
      <c r="J219" s="50"/>
      <c r="K219" s="50"/>
      <c r="L219" s="50"/>
    </row>
    <row r="220" s="4" customFormat="1" spans="1:12">
      <c r="A220" s="5"/>
      <c r="B220" s="51"/>
      <c r="C220" s="52"/>
      <c r="D220" s="50"/>
      <c r="E220" s="50"/>
      <c r="F220" s="52"/>
      <c r="G220" s="50"/>
      <c r="H220" s="50"/>
      <c r="I220" s="50"/>
      <c r="J220" s="50"/>
      <c r="K220" s="50"/>
      <c r="L220" s="50"/>
    </row>
    <row r="221" s="4" customFormat="1" spans="1:12">
      <c r="A221" s="5"/>
      <c r="B221" s="51"/>
      <c r="C221" s="52"/>
      <c r="D221" s="50"/>
      <c r="E221" s="50"/>
      <c r="F221" s="52"/>
      <c r="G221" s="50"/>
      <c r="H221" s="50"/>
      <c r="I221" s="50"/>
      <c r="J221" s="50"/>
      <c r="K221" s="50"/>
      <c r="L221" s="50"/>
    </row>
    <row r="222" s="4" customFormat="1" spans="1:12">
      <c r="A222" s="5"/>
      <c r="B222" s="51"/>
      <c r="C222" s="52"/>
      <c r="D222" s="50"/>
      <c r="E222" s="50"/>
      <c r="F222" s="52"/>
      <c r="G222" s="50"/>
      <c r="H222" s="50"/>
      <c r="I222" s="50"/>
      <c r="J222" s="50"/>
      <c r="K222" s="50"/>
      <c r="L222" s="50"/>
    </row>
    <row r="223" s="4" customFormat="1" spans="1:12">
      <c r="A223" s="5"/>
      <c r="B223" s="51"/>
      <c r="C223" s="52"/>
      <c r="D223" s="50"/>
      <c r="E223" s="50"/>
      <c r="F223" s="52"/>
      <c r="G223" s="50"/>
      <c r="H223" s="50"/>
      <c r="I223" s="50"/>
      <c r="J223" s="50"/>
      <c r="K223" s="50"/>
      <c r="L223" s="50"/>
    </row>
    <row r="224" s="4" customFormat="1" spans="1:12">
      <c r="A224" s="5"/>
      <c r="B224" s="50"/>
      <c r="C224" s="52"/>
      <c r="D224" s="50"/>
      <c r="E224" s="50"/>
      <c r="F224" s="52"/>
      <c r="G224" s="50"/>
      <c r="H224" s="50"/>
      <c r="I224" s="50"/>
      <c r="J224" s="50"/>
      <c r="K224" s="50"/>
      <c r="L224" s="50"/>
    </row>
  </sheetData>
  <sheetProtection formatCells="0" formatColumns="0" formatRows="0" insertHyperlinks="0" autoFilter="0" pivotTables="0"/>
  <mergeCells count="4">
    <mergeCell ref="A1:F1"/>
    <mergeCell ref="A3:B3"/>
    <mergeCell ref="C3:D3"/>
    <mergeCell ref="E39:F39"/>
  </mergeCells>
  <conditionalFormatting sqref="F6">
    <cfRule type="cellIs" dxfId="0" priority="5" stopIfTrue="1" operator="notEqual">
      <formula>#REF!</formula>
    </cfRule>
  </conditionalFormatting>
  <conditionalFormatting sqref="C9">
    <cfRule type="cellIs" dxfId="0" priority="6" stopIfTrue="1" operator="notEqual">
      <formula>$C$6+$C$7+$C$8</formula>
    </cfRule>
  </conditionalFormatting>
  <conditionalFormatting sqref="C14">
    <cfRule type="cellIs" dxfId="0" priority="4" stopIfTrue="1" operator="lessThan">
      <formula>0</formula>
    </cfRule>
  </conditionalFormatting>
  <conditionalFormatting sqref="C21">
    <cfRule type="cellIs" dxfId="0" priority="8" stopIfTrue="1" operator="notEqual">
      <formula>$C$17+$C$18+$C$19+$C$20</formula>
    </cfRule>
  </conditionalFormatting>
  <conditionalFormatting sqref="F22">
    <cfRule type="cellIs" dxfId="0" priority="2" stopIfTrue="1" operator="notEqual">
      <formula>#REF!</formula>
    </cfRule>
  </conditionalFormatting>
  <conditionalFormatting sqref="C25">
    <cfRule type="cellIs" dxfId="0" priority="11" stopIfTrue="1" operator="notEqual">
      <formula>$C$22+$C$23+$C$24</formula>
    </cfRule>
  </conditionalFormatting>
  <conditionalFormatting sqref="C26">
    <cfRule type="cellIs" dxfId="0" priority="12" stopIfTrue="1" operator="notEqual">
      <formula>$C$21-$C$25</formula>
    </cfRule>
  </conditionalFormatting>
  <conditionalFormatting sqref="C31">
    <cfRule type="cellIs" dxfId="0" priority="13" stopIfTrue="1" operator="notEqual">
      <formula>$C$28+$C$29+$C$30</formula>
    </cfRule>
  </conditionalFormatting>
  <conditionalFormatting sqref="F34">
    <cfRule type="cellIs" dxfId="0" priority="14" stopIfTrue="1" operator="notEqual">
      <formula>#REF!</formula>
    </cfRule>
  </conditionalFormatting>
  <conditionalFormatting sqref="C35">
    <cfRule type="cellIs" dxfId="0" priority="15" stopIfTrue="1" operator="notEqual">
      <formula>$C$32+$C$33+$C$34</formula>
    </cfRule>
  </conditionalFormatting>
  <conditionalFormatting sqref="F35">
    <cfRule type="cellIs" dxfId="0" priority="16" stopIfTrue="1" operator="notEqual">
      <formula>#REF!</formula>
    </cfRule>
  </conditionalFormatting>
  <conditionalFormatting sqref="C36">
    <cfRule type="cellIs" dxfId="0" priority="17" stopIfTrue="1" operator="notEqual">
      <formula>$C$31-$C$35</formula>
    </cfRule>
  </conditionalFormatting>
  <conditionalFormatting sqref="F38">
    <cfRule type="cellIs" dxfId="0" priority="3" stopIfTrue="1" operator="notEqual">
      <formula>#REF!</formula>
    </cfRule>
  </conditionalFormatting>
  <conditionalFormatting sqref="C6:C8 C32:C34 C17:C20 C22:C24 C28:C30 C10:C13">
    <cfRule type="cellIs" dxfId="0" priority="21" stopIfTrue="1" operator="lessThan">
      <formula>0</formula>
    </cfRule>
  </conditionalFormatting>
  <printOptions horizontalCentered="1" verticalCentered="1"/>
  <pageMargins left="0.32" right="0.27" top="0" bottom="0" header="0.2" footer="0.21"/>
  <pageSetup paperSize="9" orientation="landscape" blackAndWhite="1" horizontalDpi="300" verticalDpi="3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2021资产负债表</vt:lpstr>
      <vt:lpstr>2021利润表</vt:lpstr>
      <vt:lpstr>2021现金流量表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金富茶油有限公司小双</cp:lastModifiedBy>
  <dcterms:created xsi:type="dcterms:W3CDTF">2021-05-16T12:36:00Z</dcterms:created>
  <cp:lastPrinted>2020-02-26T08:00:00Z</cp:lastPrinted>
  <dcterms:modified xsi:type="dcterms:W3CDTF">2022-04-01T03:58:20Z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FCDAF450B1AA4E1DA18A8374A7756322</vt:lpwstr>
  </property>
  <property fmtid="{D5CDD505-2E9C-101B-9397-08002B2CF9AE}" pid="3" name="KSOProductBuildVer">
    <vt:lpwstr>2052-11.1.0.11365</vt:lpwstr>
  </property>
</Properties>
</file>