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30" windowHeight="12075" activeTab="0"/>
  </bookViews>
  <sheets>
    <sheet name="审计报告" sheetId="1" r:id="rId1"/>
    <sheet name="利润表" sheetId="2" r:id="rId2"/>
    <sheet name="现金流量表" sheetId="3" r:id="rId3"/>
    <sheet name="Sheet1" sheetId="4" r:id="rId4"/>
  </sheets>
  <definedNames>
    <definedName name="_xlnm.Print_Area" localSheetId="2">'现金流量表'!$A$1:$I$29</definedName>
  </definedNames>
  <calcPr fullCalcOnLoad="1"/>
</workbook>
</file>

<file path=xl/sharedStrings.xml><?xml version="1.0" encoding="utf-8"?>
<sst xmlns="http://schemas.openxmlformats.org/spreadsheetml/2006/main" count="164" uniqueCount="149">
  <si>
    <t>资产负债表</t>
  </si>
  <si>
    <t>纳税人识别号：</t>
  </si>
  <si>
    <t>914303033553039220M</t>
  </si>
  <si>
    <t xml:space="preserve">   所属期:</t>
  </si>
  <si>
    <t>20211201</t>
  </si>
  <si>
    <t>至</t>
  </si>
  <si>
    <t>20211231</t>
  </si>
  <si>
    <t>纳税人名称：</t>
  </si>
  <si>
    <t xml:space="preserve"> 湖南宏都保安服务有限公司</t>
  </si>
  <si>
    <t>单位：元（列至角分）</t>
  </si>
  <si>
    <t>资产</t>
  </si>
  <si>
    <t>行次</t>
  </si>
  <si>
    <t>期末数</t>
  </si>
  <si>
    <t>年初数</t>
  </si>
  <si>
    <t>负债及所有者权益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</si>
  <si>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</si>
  <si>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</si>
  <si>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</si>
  <si>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</si>
  <si>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</si>
  <si>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应付票据</t>
  </si>
  <si>
    <t xml:space="preserve">  应收票据</t>
  </si>
  <si>
    <t xml:space="preserve">  应付帐款</t>
  </si>
  <si>
    <t xml:space="preserve">  应收股利</t>
  </si>
  <si>
    <t xml:space="preserve">  预收帐款</t>
  </si>
  <si>
    <t xml:space="preserve">  应收利息</t>
  </si>
  <si>
    <t xml:space="preserve">  应付工资</t>
  </si>
  <si>
    <t xml:space="preserve">  应收帐款</t>
  </si>
  <si>
    <t xml:space="preserve">  应付福利费</t>
  </si>
  <si>
    <t xml:space="preserve">  其它应收款</t>
  </si>
  <si>
    <t xml:space="preserve">  应付股利</t>
  </si>
  <si>
    <t xml:space="preserve">  预付帐款</t>
  </si>
  <si>
    <t xml:space="preserve">  应交税金</t>
  </si>
  <si>
    <t xml:space="preserve">  应收补贴款</t>
  </si>
  <si>
    <t xml:space="preserve">  其他应交款</t>
  </si>
  <si>
    <t xml:space="preserve">  存货</t>
  </si>
  <si>
    <t xml:space="preserve">  其他应付款</t>
  </si>
  <si>
    <t xml:space="preserve">  待摊费用</t>
  </si>
  <si>
    <t xml:space="preserve">  预提费用</t>
  </si>
  <si>
    <t xml:space="preserve">  预计负债</t>
  </si>
  <si>
    <t xml:space="preserve">  其他流动资产</t>
  </si>
  <si>
    <t xml:space="preserve"> 流动资产合计</t>
  </si>
  <si>
    <t xml:space="preserve">  其他流动负债</t>
  </si>
  <si>
    <t>长期投资：</t>
  </si>
  <si>
    <t xml:space="preserve"> </t>
  </si>
  <si>
    <t xml:space="preserve"> 流动负债合计</t>
  </si>
  <si>
    <t xml:space="preserve">  长期股权投资</t>
  </si>
  <si>
    <t>长期负债：</t>
  </si>
  <si>
    <t xml:space="preserve">  长期债权投资</t>
  </si>
  <si>
    <t xml:space="preserve">  长期借款</t>
  </si>
  <si>
    <t xml:space="preserve">  长期投资合计</t>
  </si>
  <si>
    <t xml:space="preserve">  应付债券</t>
  </si>
  <si>
    <t>固定资产：</t>
  </si>
  <si>
    <t xml:space="preserve">  </t>
  </si>
  <si>
    <t xml:space="preserve">  长期应付款</t>
  </si>
  <si>
    <t xml:space="preserve"> 固定资产原价</t>
  </si>
  <si>
    <t xml:space="preserve">  专项应付款</t>
  </si>
  <si>
    <t xml:space="preserve">    减：累计折旧</t>
  </si>
  <si>
    <t xml:space="preserve">  其他长期负债</t>
  </si>
  <si>
    <t xml:space="preserve">  固定资产净值</t>
  </si>
  <si>
    <t xml:space="preserve">  长期负债合计</t>
  </si>
  <si>
    <t>减:固定资产减值准备</t>
  </si>
  <si>
    <t>递延税项:</t>
  </si>
  <si>
    <t xml:space="preserve">  固定资产净额</t>
  </si>
  <si>
    <t xml:space="preserve">  递延税款货项</t>
  </si>
  <si>
    <t xml:space="preserve">  工程物资</t>
  </si>
  <si>
    <t>负债合计</t>
  </si>
  <si>
    <t xml:space="preserve">  在建工程</t>
  </si>
  <si>
    <t>所有者权益(或股东权益):</t>
  </si>
  <si>
    <t xml:space="preserve">  固定资产清理</t>
  </si>
  <si>
    <t xml:space="preserve">  实收资本</t>
  </si>
  <si>
    <t xml:space="preserve"> 固定资产合计</t>
  </si>
  <si>
    <t xml:space="preserve"> 减：已归还投资</t>
  </si>
  <si>
    <t>无形资产及其他资产:</t>
  </si>
  <si>
    <t xml:space="preserve">  实收资本净额</t>
  </si>
  <si>
    <t xml:space="preserve">  无形资产</t>
  </si>
  <si>
    <t xml:space="preserve">  资本公积</t>
  </si>
  <si>
    <t xml:space="preserve">  长期待摊费用</t>
  </si>
  <si>
    <t xml:space="preserve">  盈余公积</t>
  </si>
  <si>
    <t xml:space="preserve">  其他长期资产</t>
  </si>
  <si>
    <t>其中:法定公益金</t>
  </si>
  <si>
    <t>无形资产合计</t>
  </si>
  <si>
    <t>递延税款：</t>
  </si>
  <si>
    <t xml:space="preserve"> 未分配利润</t>
  </si>
  <si>
    <t xml:space="preserve">  递延税款借项</t>
  </si>
  <si>
    <t xml:space="preserve"> 所有者权益合计</t>
  </si>
  <si>
    <t xml:space="preserve"> 资产总计</t>
  </si>
  <si>
    <t>负债及所有者权益合计</t>
  </si>
  <si>
    <t>利润表</t>
  </si>
  <si>
    <t>会企02表</t>
  </si>
  <si>
    <t>91430300553039220M</t>
  </si>
  <si>
    <t>填报日期:</t>
  </si>
  <si>
    <t>所属时期:</t>
  </si>
  <si>
    <t> 湖南宏都保安服务有限公司</t>
  </si>
  <si>
    <t>单位：元(列至角分)</t>
  </si>
  <si>
    <t>项目</t>
  </si>
  <si>
    <t>本年金额</t>
  </si>
  <si>
    <t>去年金额</t>
  </si>
  <si>
    <t>一、主营业务收入</t>
  </si>
  <si>
    <t> 减：主营业务成本</t>
  </si>
  <si>
    <t>  主营业务税金及附加</t>
  </si>
  <si>
    <t>二、主营业务利润(亏损以“－”号填列)</t>
  </si>
  <si>
    <t>加：其他业务利润</t>
  </si>
  <si>
    <t> 减：营业费用</t>
  </si>
  <si>
    <t>    管理费用</t>
  </si>
  <si>
    <t>    财务费用</t>
  </si>
  <si>
    <t> 三、营业利润(亏损以“－”号填列)</t>
  </si>
  <si>
    <t> 加：投资收益</t>
  </si>
  <si>
    <t>     补贴收入</t>
  </si>
  <si>
    <t>     营业外收入</t>
  </si>
  <si>
    <t> 减：营业外支出</t>
  </si>
  <si>
    <t>四、利润总额(亏损以“－”号填列)</t>
  </si>
  <si>
    <t> 减：所得税</t>
  </si>
  <si>
    <t>    少数股东权益</t>
  </si>
  <si>
    <t>五、净利润(亏损以“－”号填列)</t>
  </si>
  <si>
    <t>现金流量表</t>
  </si>
  <si>
    <t>所属期</t>
  </si>
  <si>
    <t>2021年01月01日 2021年12月31日</t>
  </si>
  <si>
    <t>编制单位：</t>
  </si>
  <si>
    <t>湖南宏都保安服务有限公司</t>
  </si>
  <si>
    <t>录入日期：</t>
  </si>
  <si>
    <t>单位：元</t>
  </si>
  <si>
    <t>本年累计金额</t>
  </si>
  <si>
    <t>去年累计金额</t>
  </si>
  <si>
    <t>一、经营活动产生的现金流量：</t>
  </si>
  <si>
    <t xml:space="preserve">   销售产成品、商品、提供劳务收到的现金</t>
  </si>
  <si>
    <t xml:space="preserve">   收到其他与经营活动有关的现金</t>
  </si>
  <si>
    <t xml:space="preserve">   购买原材料、商品、接受劳务支付的现金</t>
  </si>
  <si>
    <t xml:space="preserve">   支付的职工薪酬</t>
  </si>
  <si>
    <t xml:space="preserve">   支付的税费</t>
  </si>
  <si>
    <t xml:space="preserve">   支付其他与经营活动有关的现金</t>
  </si>
  <si>
    <t xml:space="preserve">     经营活动产生的现金流量净额</t>
  </si>
  <si>
    <t xml:space="preserve">二、投资活动产生的现金流量： </t>
  </si>
  <si>
    <t xml:space="preserve">   收回短期投资、长期债券投资和长期股权投资收到的现金</t>
  </si>
  <si>
    <t xml:space="preserve">   取得投资收益收到的现金</t>
  </si>
  <si>
    <t xml:space="preserve">   处置固定资产、无形资产和其他非流动资产收回的现金净额</t>
  </si>
  <si>
    <t xml:space="preserve">   短期投资、长期债券投资和长期股权投资支付的现金</t>
  </si>
  <si>
    <t xml:space="preserve">   购建固定资产、无形资产和其他非流动资产支付的现金</t>
  </si>
  <si>
    <t xml:space="preserve">     投资活动产生的现金流量净额</t>
  </si>
  <si>
    <t>三、筹资活动产生的现金流量：</t>
  </si>
  <si>
    <t xml:space="preserve">   取得借款收到的现金</t>
  </si>
  <si>
    <t xml:space="preserve">   吸收投资者投资收到的现金</t>
  </si>
  <si>
    <t xml:space="preserve">   偿还借款本金支付的现金</t>
  </si>
  <si>
    <t xml:space="preserve">   偿还借款利息支付的现金</t>
  </si>
  <si>
    <t xml:space="preserve">   分配利润支付的现金</t>
  </si>
  <si>
    <t xml:space="preserve">   筹资活动产生的现金流量净额</t>
  </si>
  <si>
    <t>四、现金净增加额</t>
  </si>
  <si>
    <t xml:space="preserve">   加：期初现金余额</t>
  </si>
  <si>
    <t>五、期末现金余额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</si>
</sst>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#,##0.00_ "/>
    <numFmt numFmtId="178" formatCode="000000"/>
    <numFmt numFmtId="179" formatCode="0.00_);[Red]\(0.00\)"/>
    <numFmt numFmtId="180" formatCode="0.0_);[Red]\(0.0\)"/>
  </numFmts>
  <fonts count="54">
    <font>
      <sz val="12"/>
      <name val="宋体"/>
      <family val="0"/>
    </font>
    <font>
      <sz val="11"/>
      <name val="宋体"/>
      <family val="0"/>
    </font>
    <font>
      <sz val="15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55"/>
      <name val="宋体"/>
      <family val="0"/>
    </font>
    <font>
      <sz val="15"/>
      <color indexed="8"/>
      <name val="宋体"/>
      <family val="0"/>
    </font>
    <font>
      <b/>
      <u val="single"/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u val="single"/>
      <sz val="2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28" fillId="0" borderId="0">
      <alignment/>
      <protection/>
    </xf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123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57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31" fontId="4" fillId="33" borderId="9" xfId="0" applyNumberFormat="1" applyFont="1" applyFill="1" applyBorder="1" applyAlignment="1" applyProtection="1">
      <alignment horizontal="left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0" fontId="5" fillId="33" borderId="13" xfId="0" applyNumberFormat="1" applyFont="1" applyFill="1" applyBorder="1" applyAlignment="1" applyProtection="1">
      <alignment horizontal="left" vertical="center"/>
      <protection/>
    </xf>
    <xf numFmtId="0" fontId="5" fillId="33" borderId="14" xfId="0" applyNumberFormat="1" applyFont="1" applyFill="1" applyBorder="1" applyAlignment="1" applyProtection="1">
      <alignment horizontal="left" vertical="center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right"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4" fillId="33" borderId="12" xfId="0" applyNumberFormat="1" applyFont="1" applyFill="1" applyBorder="1" applyAlignment="1" applyProtection="1">
      <alignment horizontal="left" vertical="center"/>
      <protection/>
    </xf>
    <xf numFmtId="0" fontId="4" fillId="33" borderId="13" xfId="0" applyNumberFormat="1" applyFont="1" applyFill="1" applyBorder="1" applyAlignment="1" applyProtection="1">
      <alignment horizontal="left" vertical="center"/>
      <protection/>
    </xf>
    <xf numFmtId="0" fontId="4" fillId="33" borderId="14" xfId="0" applyNumberFormat="1" applyFont="1" applyFill="1" applyBorder="1" applyAlignment="1" applyProtection="1">
      <alignment horizontal="left" vertical="center"/>
      <protection/>
    </xf>
    <xf numFmtId="0" fontId="4" fillId="33" borderId="17" xfId="0" applyNumberFormat="1" applyFont="1" applyFill="1" applyBorder="1" applyAlignment="1" applyProtection="1">
      <alignment horizontal="center" vertical="center"/>
      <protection/>
    </xf>
    <xf numFmtId="177" fontId="4" fillId="33" borderId="15" xfId="0" applyNumberFormat="1" applyFont="1" applyFill="1" applyBorder="1" applyAlignment="1" applyProtection="1">
      <alignment horizontal="right" vertical="center"/>
      <protection/>
    </xf>
    <xf numFmtId="0" fontId="4" fillId="33" borderId="18" xfId="0" applyNumberFormat="1" applyFont="1" applyFill="1" applyBorder="1" applyAlignment="1" applyProtection="1">
      <alignment horizontal="right" vertical="center"/>
      <protection/>
    </xf>
    <xf numFmtId="177" fontId="4" fillId="33" borderId="13" xfId="0" applyNumberFormat="1" applyFont="1" applyFill="1" applyBorder="1" applyAlignment="1" applyProtection="1">
      <alignment horizontal="right" vertical="center"/>
      <protection/>
    </xf>
    <xf numFmtId="0" fontId="4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right" vertical="center"/>
      <protection/>
    </xf>
    <xf numFmtId="0" fontId="4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33" borderId="14" xfId="0" applyNumberFormat="1" applyFont="1" applyFill="1" applyBorder="1" applyAlignment="1" applyProtection="1">
      <alignment horizontal="left" vertical="center" wrapText="1"/>
      <protection/>
    </xf>
    <xf numFmtId="0" fontId="4" fillId="33" borderId="14" xfId="0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6" fillId="33" borderId="14" xfId="0" applyNumberFormat="1" applyFont="1" applyFill="1" applyBorder="1" applyAlignment="1" applyProtection="1">
      <alignment horizontal="right" vertical="center"/>
      <protection/>
    </xf>
    <xf numFmtId="0" fontId="8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wrapText="1"/>
    </xf>
    <xf numFmtId="0" fontId="9" fillId="34" borderId="0" xfId="0" applyFont="1" applyFill="1" applyBorder="1" applyAlignment="1">
      <alignment horizontal="right" wrapText="1"/>
    </xf>
    <xf numFmtId="178" fontId="9" fillId="34" borderId="0" xfId="0" applyNumberFormat="1" applyFont="1" applyFill="1" applyBorder="1" applyAlignment="1">
      <alignment horizontal="left"/>
    </xf>
    <xf numFmtId="14" fontId="9" fillId="34" borderId="0" xfId="0" applyNumberFormat="1" applyFont="1" applyFill="1" applyBorder="1" applyAlignment="1">
      <alignment horizontal="center" wrapText="1"/>
    </xf>
    <xf numFmtId="178" fontId="9" fillId="34" borderId="0" xfId="0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vertical="center" wrapText="1"/>
    </xf>
    <xf numFmtId="177" fontId="9" fillId="34" borderId="20" xfId="0" applyNumberFormat="1" applyFont="1" applyFill="1" applyBorder="1" applyAlignment="1" applyProtection="1">
      <alignment horizontal="right" vertical="center"/>
      <protection/>
    </xf>
    <xf numFmtId="0" fontId="9" fillId="34" borderId="14" xfId="0" applyNumberFormat="1" applyFont="1" applyFill="1" applyBorder="1" applyAlignment="1" applyProtection="1">
      <alignment horizontal="right" vertical="center"/>
      <protection/>
    </xf>
    <xf numFmtId="177" fontId="9" fillId="34" borderId="21" xfId="0" applyNumberFormat="1" applyFont="1" applyFill="1" applyBorder="1" applyAlignment="1" applyProtection="1">
      <alignment horizontal="right" vertical="center"/>
      <protection/>
    </xf>
    <xf numFmtId="177" fontId="9" fillId="34" borderId="22" xfId="0" applyNumberFormat="1" applyFont="1" applyFill="1" applyBorder="1" applyAlignment="1" applyProtection="1">
      <alignment horizontal="right" vertical="center"/>
      <protection/>
    </xf>
    <xf numFmtId="177" fontId="9" fillId="34" borderId="13" xfId="0" applyNumberFormat="1" applyFont="1" applyFill="1" applyBorder="1" applyAlignment="1" applyProtection="1">
      <alignment horizontal="right" vertical="center"/>
      <protection/>
    </xf>
    <xf numFmtId="177" fontId="9" fillId="34" borderId="23" xfId="0" applyNumberFormat="1" applyFont="1" applyFill="1" applyBorder="1" applyAlignment="1" applyProtection="1">
      <alignment horizontal="right" vertical="center"/>
      <protection/>
    </xf>
    <xf numFmtId="177" fontId="9" fillId="34" borderId="24" xfId="0" applyNumberFormat="1" applyFont="1" applyFill="1" applyBorder="1" applyAlignment="1" applyProtection="1">
      <alignment horizontal="right" vertical="center"/>
      <protection/>
    </xf>
    <xf numFmtId="43" fontId="9" fillId="34" borderId="19" xfId="22" applyNumberFormat="1" applyFont="1" applyFill="1" applyBorder="1" applyAlignment="1">
      <alignment horizontal="right" vertical="center" wrapText="1"/>
    </xf>
    <xf numFmtId="43" fontId="9" fillId="34" borderId="25" xfId="22" applyNumberFormat="1" applyFont="1" applyFill="1" applyBorder="1" applyAlignment="1">
      <alignment horizontal="center" vertical="center" wrapText="1"/>
    </xf>
    <xf numFmtId="43" fontId="9" fillId="34" borderId="26" xfId="22" applyNumberFormat="1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right" vertical="center" wrapText="1"/>
    </xf>
    <xf numFmtId="43" fontId="9" fillId="34" borderId="27" xfId="22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vertical="center"/>
    </xf>
    <xf numFmtId="0" fontId="9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horizontal="right" vertical="center" wrapText="1"/>
    </xf>
    <xf numFmtId="0" fontId="9" fillId="34" borderId="0" xfId="0" applyFont="1" applyFill="1" applyAlignment="1">
      <alignment horizontal="right" vertical="center" wrapText="1"/>
    </xf>
    <xf numFmtId="0" fontId="9" fillId="34" borderId="0" xfId="0" applyFont="1" applyFill="1" applyAlignment="1">
      <alignment horizontal="left" vertical="center" wrapText="1"/>
    </xf>
    <xf numFmtId="0" fontId="9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 vertical="center"/>
    </xf>
    <xf numFmtId="177" fontId="9" fillId="34" borderId="28" xfId="0" applyNumberFormat="1" applyFont="1" applyFill="1" applyBorder="1" applyAlignment="1" applyProtection="1">
      <alignment horizontal="right" vertical="center"/>
      <protection/>
    </xf>
    <xf numFmtId="177" fontId="9" fillId="34" borderId="14" xfId="0" applyNumberFormat="1" applyFont="1" applyFill="1" applyBorder="1" applyAlignment="1" applyProtection="1">
      <alignment horizontal="right" vertical="center"/>
      <protection/>
    </xf>
    <xf numFmtId="177" fontId="9" fillId="34" borderId="29" xfId="0" applyNumberFormat="1" applyFont="1" applyFill="1" applyBorder="1" applyAlignment="1" applyProtection="1">
      <alignment horizontal="right" vertical="center"/>
      <protection/>
    </xf>
    <xf numFmtId="43" fontId="9" fillId="34" borderId="30" xfId="22" applyNumberFormat="1" applyFont="1" applyFill="1" applyBorder="1" applyAlignment="1">
      <alignment horizontal="center" vertical="center" wrapText="1"/>
    </xf>
    <xf numFmtId="0" fontId="0" fillId="34" borderId="0" xfId="44" applyFont="1" applyFill="1">
      <alignment/>
      <protection/>
    </xf>
    <xf numFmtId="0" fontId="0" fillId="34" borderId="0" xfId="0" applyFill="1" applyAlignment="1">
      <alignment vertical="center"/>
    </xf>
    <xf numFmtId="0" fontId="11" fillId="34" borderId="0" xfId="44" applyNumberFormat="1" applyFont="1" applyFill="1" applyBorder="1" applyAlignment="1" applyProtection="1">
      <alignment horizontal="center" vertical="center"/>
      <protection locked="0"/>
    </xf>
    <xf numFmtId="0" fontId="9" fillId="34" borderId="0" xfId="44" applyNumberFormat="1" applyFont="1" applyFill="1" applyBorder="1" applyAlignment="1" applyProtection="1">
      <alignment horizontal="right" vertical="center"/>
      <protection locked="0"/>
    </xf>
    <xf numFmtId="49" fontId="9" fillId="34" borderId="9" xfId="44" applyNumberFormat="1" applyFont="1" applyFill="1" applyBorder="1" applyAlignment="1" applyProtection="1">
      <alignment horizontal="left" vertical="center"/>
      <protection locked="0"/>
    </xf>
    <xf numFmtId="49" fontId="9" fillId="34" borderId="9" xfId="44" applyNumberFormat="1" applyFont="1" applyFill="1" applyBorder="1" applyAlignment="1" applyProtection="1">
      <alignment horizontal="right" vertical="center"/>
      <protection locked="0"/>
    </xf>
    <xf numFmtId="49" fontId="9" fillId="34" borderId="0" xfId="44" applyNumberFormat="1" applyFont="1" applyFill="1" applyBorder="1" applyAlignment="1" applyProtection="1">
      <alignment horizontal="center"/>
      <protection locked="0"/>
    </xf>
    <xf numFmtId="49" fontId="9" fillId="34" borderId="26" xfId="44" applyNumberFormat="1" applyFont="1" applyFill="1" applyBorder="1" applyAlignment="1" applyProtection="1">
      <alignment horizontal="left" vertical="center"/>
      <protection locked="0"/>
    </xf>
    <xf numFmtId="0" fontId="9" fillId="34" borderId="31" xfId="44" applyNumberFormat="1" applyFont="1" applyFill="1" applyBorder="1" applyAlignment="1" applyProtection="1">
      <alignment horizontal="left" vertical="center"/>
      <protection locked="0"/>
    </xf>
    <xf numFmtId="0" fontId="12" fillId="34" borderId="32" xfId="44" applyNumberFormat="1" applyFont="1" applyFill="1" applyBorder="1" applyAlignment="1" applyProtection="1">
      <alignment horizontal="center" vertical="center"/>
      <protection locked="0"/>
    </xf>
    <xf numFmtId="0" fontId="12" fillId="34" borderId="25" xfId="44" applyNumberFormat="1" applyFont="1" applyFill="1" applyBorder="1" applyAlignment="1" applyProtection="1">
      <alignment horizontal="center" vertical="center"/>
      <protection locked="0"/>
    </xf>
    <xf numFmtId="0" fontId="12" fillId="34" borderId="30" xfId="44" applyNumberFormat="1" applyFont="1" applyFill="1" applyBorder="1" applyAlignment="1" applyProtection="1">
      <alignment horizontal="center" vertical="center"/>
      <protection locked="0"/>
    </xf>
    <xf numFmtId="0" fontId="12" fillId="34" borderId="19" xfId="44" applyNumberFormat="1" applyFont="1" applyFill="1" applyBorder="1" applyAlignment="1" applyProtection="1">
      <alignment horizontal="center" vertical="center"/>
      <protection locked="0"/>
    </xf>
    <xf numFmtId="0" fontId="9" fillId="34" borderId="32" xfId="44" applyNumberFormat="1" applyFont="1" applyFill="1" applyBorder="1" applyAlignment="1" applyProtection="1">
      <alignment vertical="center"/>
      <protection locked="0"/>
    </xf>
    <xf numFmtId="0" fontId="9" fillId="34" borderId="25" xfId="44" applyNumberFormat="1" applyFont="1" applyFill="1" applyBorder="1" applyAlignment="1" applyProtection="1">
      <alignment horizontal="left" vertical="center"/>
      <protection locked="0"/>
    </xf>
    <xf numFmtId="0" fontId="9" fillId="34" borderId="30" xfId="44" applyNumberFormat="1" applyFont="1" applyFill="1" applyBorder="1" applyAlignment="1" applyProtection="1">
      <alignment horizontal="left" vertical="center"/>
      <protection locked="0"/>
    </xf>
    <xf numFmtId="0" fontId="9" fillId="34" borderId="19" xfId="44" applyNumberFormat="1" applyFont="1" applyFill="1" applyBorder="1" applyAlignment="1" applyProtection="1">
      <alignment horizontal="center" vertical="center"/>
      <protection locked="0"/>
    </xf>
    <xf numFmtId="2" fontId="9" fillId="34" borderId="19" xfId="44" applyNumberFormat="1" applyFont="1" applyFill="1" applyBorder="1" applyAlignment="1" applyProtection="1">
      <alignment horizontal="right" vertical="center"/>
      <protection locked="0"/>
    </xf>
    <xf numFmtId="0" fontId="9" fillId="34" borderId="19" xfId="44" applyNumberFormat="1" applyFont="1" applyFill="1" applyBorder="1" applyAlignment="1" applyProtection="1">
      <alignment vertical="center"/>
      <protection locked="0"/>
    </xf>
    <xf numFmtId="43" fontId="9" fillId="34" borderId="19" xfId="22" applyNumberFormat="1" applyFont="1" applyFill="1" applyBorder="1" applyAlignment="1" applyProtection="1">
      <alignment vertical="center"/>
      <protection locked="0"/>
    </xf>
    <xf numFmtId="0" fontId="9" fillId="34" borderId="33" xfId="44" applyNumberFormat="1" applyFont="1" applyFill="1" applyBorder="1" applyAlignment="1" applyProtection="1">
      <alignment horizontal="left" vertical="center"/>
      <protection locked="0"/>
    </xf>
    <xf numFmtId="0" fontId="9" fillId="34" borderId="34" xfId="44" applyNumberFormat="1" applyFont="1" applyFill="1" applyBorder="1" applyAlignment="1" applyProtection="1">
      <alignment horizontal="left" vertical="center"/>
      <protection locked="0"/>
    </xf>
    <xf numFmtId="0" fontId="9" fillId="34" borderId="35" xfId="44" applyNumberFormat="1" applyFont="1" applyFill="1" applyBorder="1" applyAlignment="1" applyProtection="1">
      <alignment horizontal="center" vertical="center"/>
      <protection locked="0"/>
    </xf>
    <xf numFmtId="43" fontId="9" fillId="34" borderId="35" xfId="22" applyNumberFormat="1" applyFont="1" applyFill="1" applyBorder="1" applyAlignment="1" applyProtection="1">
      <alignment vertical="center"/>
      <protection locked="0"/>
    </xf>
    <xf numFmtId="0" fontId="9" fillId="34" borderId="35" xfId="44" applyNumberFormat="1" applyFont="1" applyFill="1" applyBorder="1" applyAlignment="1" applyProtection="1">
      <alignment vertical="center"/>
      <protection locked="0"/>
    </xf>
    <xf numFmtId="0" fontId="9" fillId="34" borderId="0" xfId="44" applyNumberFormat="1" applyFont="1" applyFill="1" applyBorder="1" applyAlignment="1" applyProtection="1">
      <alignment vertical="center"/>
      <protection locked="0"/>
    </xf>
    <xf numFmtId="0" fontId="9" fillId="34" borderId="19" xfId="44" applyNumberFormat="1" applyFont="1" applyFill="1" applyBorder="1" applyAlignment="1" applyProtection="1">
      <alignment horizontal="left" vertical="center"/>
      <protection locked="0"/>
    </xf>
    <xf numFmtId="0" fontId="9" fillId="34" borderId="0" xfId="44" applyNumberFormat="1" applyFont="1" applyFill="1" applyBorder="1" applyAlignment="1" applyProtection="1">
      <alignment horizontal="left" vertical="center"/>
      <protection locked="0"/>
    </xf>
    <xf numFmtId="2" fontId="9" fillId="34" borderId="0" xfId="44" applyNumberFormat="1" applyFont="1" applyFill="1" applyBorder="1" applyAlignment="1" applyProtection="1">
      <alignment horizontal="right" vertical="center"/>
      <protection locked="0"/>
    </xf>
    <xf numFmtId="0" fontId="0" fillId="34" borderId="0" xfId="44" applyFont="1" applyFill="1" applyBorder="1">
      <alignment/>
      <protection/>
    </xf>
    <xf numFmtId="0" fontId="0" fillId="34" borderId="0" xfId="44" applyNumberFormat="1" applyFont="1" applyFill="1" applyBorder="1" applyAlignment="1" applyProtection="1">
      <alignment vertical="center"/>
      <protection locked="0"/>
    </xf>
    <xf numFmtId="0" fontId="9" fillId="34" borderId="0" xfId="44" applyNumberFormat="1" applyFont="1" applyFill="1" applyBorder="1" applyAlignment="1" applyProtection="1">
      <alignment horizontal="center" vertical="center"/>
      <protection locked="0"/>
    </xf>
    <xf numFmtId="0" fontId="9" fillId="34" borderId="0" xfId="44" applyNumberFormat="1" applyFont="1" applyFill="1" applyBorder="1" applyAlignment="1" applyProtection="1">
      <alignment horizontal="center" vertical="center"/>
      <protection locked="0"/>
    </xf>
    <xf numFmtId="0" fontId="9" fillId="34" borderId="0" xfId="44" applyNumberFormat="1" applyFont="1" applyFill="1" applyBorder="1" applyAlignment="1" applyProtection="1">
      <alignment horizontal="left" vertical="center"/>
      <protection locked="0"/>
    </xf>
    <xf numFmtId="0" fontId="12" fillId="34" borderId="19" xfId="44" applyNumberFormat="1" applyFont="1" applyFill="1" applyBorder="1" applyAlignment="1" applyProtection="1">
      <alignment vertical="center"/>
      <protection locked="0"/>
    </xf>
    <xf numFmtId="2" fontId="12" fillId="34" borderId="25" xfId="44" applyNumberFormat="1" applyFont="1" applyFill="1" applyBorder="1" applyAlignment="1" applyProtection="1">
      <alignment horizontal="center" vertical="center"/>
      <protection locked="0"/>
    </xf>
    <xf numFmtId="2" fontId="12" fillId="34" borderId="30" xfId="44" applyNumberFormat="1" applyFont="1" applyFill="1" applyBorder="1" applyAlignment="1" applyProtection="1">
      <alignment horizontal="center" vertical="center"/>
      <protection locked="0"/>
    </xf>
    <xf numFmtId="43" fontId="9" fillId="34" borderId="19" xfId="22" applyNumberFormat="1" applyFont="1" applyFill="1" applyBorder="1" applyAlignment="1" applyProtection="1">
      <alignment horizontal="right" vertical="center"/>
      <protection locked="0"/>
    </xf>
    <xf numFmtId="43" fontId="9" fillId="34" borderId="25" xfId="22" applyNumberFormat="1" applyFont="1" applyFill="1" applyBorder="1" applyAlignment="1" applyProtection="1">
      <alignment horizontal="right" vertical="center"/>
      <protection locked="0"/>
    </xf>
    <xf numFmtId="43" fontId="9" fillId="34" borderId="30" xfId="22" applyNumberFormat="1" applyFont="1" applyFill="1" applyBorder="1" applyAlignment="1" applyProtection="1">
      <alignment horizontal="right" vertical="center"/>
      <protection locked="0"/>
    </xf>
    <xf numFmtId="0" fontId="0" fillId="34" borderId="36" xfId="44" applyNumberFormat="1" applyFont="1" applyFill="1" applyBorder="1" applyAlignment="1" applyProtection="1">
      <alignment vertical="center"/>
      <protection locked="0"/>
    </xf>
    <xf numFmtId="43" fontId="9" fillId="34" borderId="37" xfId="22" applyNumberFormat="1" applyFont="1" applyFill="1" applyBorder="1" applyAlignment="1" applyProtection="1">
      <alignment horizontal="right" vertical="center"/>
      <protection locked="0"/>
    </xf>
    <xf numFmtId="0" fontId="0" fillId="34" borderId="19" xfId="44" applyNumberFormat="1" applyFont="1" applyFill="1" applyBorder="1" applyAlignment="1" applyProtection="1">
      <alignment vertical="center"/>
      <protection locked="0"/>
    </xf>
    <xf numFmtId="2" fontId="9" fillId="34" borderId="19" xfId="44" applyNumberFormat="1" applyFont="1" applyFill="1" applyBorder="1" applyAlignment="1" applyProtection="1">
      <alignment vertical="center"/>
      <protection locked="0"/>
    </xf>
    <xf numFmtId="43" fontId="9" fillId="34" borderId="33" xfId="22" applyNumberFormat="1" applyFont="1" applyFill="1" applyBorder="1" applyAlignment="1" applyProtection="1">
      <alignment horizontal="right" vertical="center"/>
      <protection locked="0"/>
    </xf>
    <xf numFmtId="43" fontId="9" fillId="34" borderId="34" xfId="22" applyNumberFormat="1" applyFont="1" applyFill="1" applyBorder="1" applyAlignment="1" applyProtection="1">
      <alignment horizontal="right" vertical="center"/>
      <protection locked="0"/>
    </xf>
    <xf numFmtId="2" fontId="9" fillId="34" borderId="0" xfId="44" applyNumberFormat="1" applyFont="1" applyFill="1" applyBorder="1" applyAlignment="1" applyProtection="1">
      <alignment horizontal="left" vertical="center"/>
      <protection locked="0"/>
    </xf>
    <xf numFmtId="179" fontId="13" fillId="34" borderId="0" xfId="44" applyNumberFormat="1" applyFont="1" applyFill="1">
      <alignment/>
      <protection/>
    </xf>
    <xf numFmtId="180" fontId="0" fillId="34" borderId="0" xfId="44" applyNumberFormat="1" applyFont="1" applyFill="1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千位分隔_Sheet5" xfId="61"/>
    <cellStyle name="强调文字颜色 6" xfId="62"/>
    <cellStyle name="40% - 强调文字颜色 6" xfId="63"/>
    <cellStyle name="60% - 强调文字颜色 6" xfId="64"/>
    <cellStyle name="常规_Sheet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6"/>
  <sheetViews>
    <sheetView tabSelected="1" zoomScaleSheetLayoutView="100" workbookViewId="0" topLeftCell="A10">
      <selection activeCell="V11" sqref="V11"/>
    </sheetView>
  </sheetViews>
  <sheetFormatPr defaultColWidth="8.00390625" defaultRowHeight="14.25"/>
  <cols>
    <col min="1" max="1" width="2.125" style="74" customWidth="1"/>
    <col min="2" max="2" width="13.125" style="74" customWidth="1"/>
    <col min="3" max="3" width="0.6171875" style="74" hidden="1" customWidth="1"/>
    <col min="4" max="4" width="4.125" style="74" customWidth="1"/>
    <col min="5" max="5" width="14.625" style="74" customWidth="1"/>
    <col min="6" max="6" width="13.00390625" style="74" customWidth="1"/>
    <col min="7" max="7" width="15.125" style="74" customWidth="1"/>
    <col min="8" max="8" width="4.00390625" style="74" customWidth="1"/>
    <col min="9" max="9" width="0.2421875" style="74" hidden="1" customWidth="1"/>
    <col min="10" max="10" width="13.625" style="74" customWidth="1"/>
    <col min="11" max="11" width="15.25390625" style="74" customWidth="1"/>
    <col min="12" max="12" width="0.12890625" style="74" hidden="1" customWidth="1"/>
    <col min="13" max="13" width="0.875" style="74" customWidth="1"/>
    <col min="14" max="14" width="0.37109375" style="74" customWidth="1"/>
    <col min="15" max="15" width="1.25" style="74" customWidth="1"/>
    <col min="16" max="16" width="1.625" style="74" customWidth="1"/>
    <col min="17" max="17" width="9.375" style="74" customWidth="1"/>
    <col min="18" max="255" width="7.875" style="74" customWidth="1"/>
    <col min="256" max="256" width="8.00390625" style="75" customWidth="1"/>
  </cols>
  <sheetData>
    <row r="3" spans="2:11" ht="35.25" customHeight="1">
      <c r="B3" s="76" t="s">
        <v>0</v>
      </c>
      <c r="C3" s="76"/>
      <c r="D3" s="76"/>
      <c r="E3" s="76"/>
      <c r="F3" s="76"/>
      <c r="G3" s="76"/>
      <c r="H3" s="76"/>
      <c r="I3" s="76"/>
      <c r="J3" s="76"/>
      <c r="K3" s="76"/>
    </row>
    <row r="4" spans="2:10" ht="18" customHeight="1">
      <c r="B4" s="77" t="s">
        <v>1</v>
      </c>
      <c r="C4" s="78" t="s">
        <v>2</v>
      </c>
      <c r="D4" s="78"/>
      <c r="E4" s="78"/>
      <c r="F4" s="77" t="s">
        <v>3</v>
      </c>
      <c r="G4" s="79" t="s">
        <v>4</v>
      </c>
      <c r="H4" s="80" t="s">
        <v>5</v>
      </c>
      <c r="I4" s="78"/>
      <c r="J4" s="80" t="s">
        <v>6</v>
      </c>
    </row>
    <row r="5" spans="2:10" ht="15" customHeight="1">
      <c r="B5" s="77" t="s">
        <v>7</v>
      </c>
      <c r="C5" s="81" t="s">
        <v>8</v>
      </c>
      <c r="D5" s="81"/>
      <c r="E5" s="81"/>
      <c r="F5" s="78"/>
      <c r="G5" s="81"/>
      <c r="H5" s="82" t="s">
        <v>9</v>
      </c>
      <c r="I5" s="107"/>
      <c r="J5" s="82"/>
    </row>
    <row r="6" spans="1:12" ht="15" customHeight="1">
      <c r="A6" s="83"/>
      <c r="B6" s="84" t="s">
        <v>10</v>
      </c>
      <c r="C6" s="85"/>
      <c r="D6" s="86" t="s">
        <v>11</v>
      </c>
      <c r="E6" s="86" t="s">
        <v>12</v>
      </c>
      <c r="F6" s="86" t="s">
        <v>13</v>
      </c>
      <c r="G6" s="86" t="s">
        <v>14</v>
      </c>
      <c r="H6" s="86" t="s">
        <v>11</v>
      </c>
      <c r="J6" s="86" t="s">
        <v>12</v>
      </c>
      <c r="K6" s="86" t="s">
        <v>13</v>
      </c>
      <c r="L6" s="108"/>
    </row>
    <row r="7" spans="1:12" ht="15" customHeight="1">
      <c r="A7" s="87"/>
      <c r="B7" s="88" t="s">
        <v>15</v>
      </c>
      <c r="C7" s="89"/>
      <c r="D7" s="90"/>
      <c r="E7" s="91"/>
      <c r="F7" s="91"/>
      <c r="G7" s="92" t="s">
        <v>16</v>
      </c>
      <c r="H7" s="90"/>
      <c r="I7" s="109"/>
      <c r="J7" s="110"/>
      <c r="K7" s="108"/>
      <c r="L7" s="108"/>
    </row>
    <row r="8" spans="1:12" ht="15" customHeight="1">
      <c r="A8" s="87"/>
      <c r="B8" s="88" t="s">
        <v>17</v>
      </c>
      <c r="C8" s="89"/>
      <c r="D8" s="90">
        <v>1</v>
      </c>
      <c r="E8" s="93">
        <v>1500920.19</v>
      </c>
      <c r="F8" s="93">
        <v>1359949.4</v>
      </c>
      <c r="G8" s="92" t="s">
        <v>18</v>
      </c>
      <c r="H8" s="90">
        <v>68</v>
      </c>
      <c r="I8" s="91">
        <v>12000000</v>
      </c>
      <c r="J8" s="91"/>
      <c r="K8" s="91"/>
      <c r="L8" s="91"/>
    </row>
    <row r="9" spans="1:12" ht="15" customHeight="1">
      <c r="A9" s="87"/>
      <c r="B9" s="88" t="s">
        <v>19</v>
      </c>
      <c r="C9" s="89"/>
      <c r="D9" s="90">
        <v>2</v>
      </c>
      <c r="E9" s="93"/>
      <c r="F9" s="93"/>
      <c r="G9" s="92" t="s">
        <v>20</v>
      </c>
      <c r="H9" s="90">
        <v>69</v>
      </c>
      <c r="I9" s="91"/>
      <c r="J9" s="91"/>
      <c r="K9" s="91"/>
      <c r="L9" s="91"/>
    </row>
    <row r="10" spans="1:12" ht="15" customHeight="1">
      <c r="A10" s="87"/>
      <c r="B10" s="88" t="s">
        <v>21</v>
      </c>
      <c r="C10" s="89"/>
      <c r="D10" s="90">
        <v>3</v>
      </c>
      <c r="E10" s="93"/>
      <c r="F10" s="93"/>
      <c r="G10" s="92" t="s">
        <v>22</v>
      </c>
      <c r="H10" s="90">
        <v>70</v>
      </c>
      <c r="I10" s="91">
        <v>463341.86</v>
      </c>
      <c r="J10" s="91"/>
      <c r="K10" s="91"/>
      <c r="L10" s="91"/>
    </row>
    <row r="11" spans="1:12" ht="15" customHeight="1">
      <c r="A11" s="87"/>
      <c r="B11" s="88" t="s">
        <v>23</v>
      </c>
      <c r="C11" s="89"/>
      <c r="D11" s="90">
        <v>4</v>
      </c>
      <c r="E11" s="93"/>
      <c r="F11" s="93"/>
      <c r="G11" s="92" t="s">
        <v>24</v>
      </c>
      <c r="H11" s="90">
        <v>71</v>
      </c>
      <c r="I11" s="91">
        <v>89632</v>
      </c>
      <c r="J11" s="91"/>
      <c r="K11" s="91"/>
      <c r="L11" s="91"/>
    </row>
    <row r="12" spans="1:12" ht="15" customHeight="1">
      <c r="A12" s="87"/>
      <c r="B12" s="88" t="s">
        <v>25</v>
      </c>
      <c r="C12" s="89"/>
      <c r="D12" s="90">
        <v>5</v>
      </c>
      <c r="E12" s="93"/>
      <c r="F12" s="93"/>
      <c r="G12" s="92" t="s">
        <v>26</v>
      </c>
      <c r="H12" s="90">
        <v>72</v>
      </c>
      <c r="I12" s="91"/>
      <c r="J12" s="91"/>
      <c r="K12" s="91"/>
      <c r="L12" s="91"/>
    </row>
    <row r="13" spans="1:12" ht="15" customHeight="1">
      <c r="A13" s="87"/>
      <c r="B13" s="88" t="s">
        <v>27</v>
      </c>
      <c r="C13" s="89"/>
      <c r="D13" s="90">
        <v>6</v>
      </c>
      <c r="E13" s="93">
        <v>4658720</v>
      </c>
      <c r="F13" s="93">
        <v>4356955.28</v>
      </c>
      <c r="G13" s="92" t="s">
        <v>28</v>
      </c>
      <c r="H13" s="90">
        <v>73</v>
      </c>
      <c r="I13" s="91">
        <v>1658</v>
      </c>
      <c r="J13" s="91"/>
      <c r="K13" s="91"/>
      <c r="L13" s="91"/>
    </row>
    <row r="14" spans="1:12" ht="15" customHeight="1">
      <c r="A14" s="87"/>
      <c r="B14" s="88" t="s">
        <v>29</v>
      </c>
      <c r="C14" s="89"/>
      <c r="D14" s="90">
        <v>7</v>
      </c>
      <c r="E14" s="93">
        <v>3355357.19</v>
      </c>
      <c r="F14" s="93">
        <v>1905841</v>
      </c>
      <c r="G14" s="92" t="s">
        <v>30</v>
      </c>
      <c r="H14" s="90">
        <v>74</v>
      </c>
      <c r="I14" s="91"/>
      <c r="J14" s="91"/>
      <c r="K14" s="91"/>
      <c r="L14" s="91"/>
    </row>
    <row r="15" spans="1:12" ht="15" customHeight="1">
      <c r="A15" s="87"/>
      <c r="B15" s="88" t="s">
        <v>31</v>
      </c>
      <c r="C15" s="89"/>
      <c r="D15" s="90">
        <v>8</v>
      </c>
      <c r="E15" s="93"/>
      <c r="F15" s="93"/>
      <c r="G15" s="92" t="s">
        <v>32</v>
      </c>
      <c r="H15" s="90">
        <v>75</v>
      </c>
      <c r="I15" s="111">
        <v>95216.3</v>
      </c>
      <c r="J15" s="111">
        <v>716562.87</v>
      </c>
      <c r="K15" s="111">
        <v>549805.9</v>
      </c>
      <c r="L15" s="91">
        <v>662877.7</v>
      </c>
    </row>
    <row r="16" spans="1:12" ht="15" customHeight="1">
      <c r="A16" s="87"/>
      <c r="B16" s="88" t="s">
        <v>33</v>
      </c>
      <c r="C16" s="89"/>
      <c r="D16" s="90">
        <v>9</v>
      </c>
      <c r="E16" s="93"/>
      <c r="F16" s="93"/>
      <c r="G16" s="92" t="s">
        <v>34</v>
      </c>
      <c r="H16" s="90">
        <v>80</v>
      </c>
      <c r="I16" s="111"/>
      <c r="J16" s="111"/>
      <c r="K16" s="111"/>
      <c r="L16" s="91">
        <v>6528</v>
      </c>
    </row>
    <row r="17" spans="1:17" ht="15" customHeight="1">
      <c r="A17" s="87"/>
      <c r="B17" s="88" t="s">
        <v>35</v>
      </c>
      <c r="C17" s="89"/>
      <c r="D17" s="90">
        <v>10</v>
      </c>
      <c r="E17" s="93">
        <v>569500</v>
      </c>
      <c r="F17" s="93">
        <v>445550</v>
      </c>
      <c r="G17" s="92" t="s">
        <v>36</v>
      </c>
      <c r="H17" s="90">
        <v>81</v>
      </c>
      <c r="I17" s="111">
        <v>98191.2</v>
      </c>
      <c r="J17" s="111"/>
      <c r="K17" s="111"/>
      <c r="L17" s="91">
        <v>4426</v>
      </c>
      <c r="Q17" s="122"/>
    </row>
    <row r="18" spans="1:12" ht="15" customHeight="1">
      <c r="A18" s="87"/>
      <c r="B18" s="88" t="s">
        <v>37</v>
      </c>
      <c r="C18" s="89"/>
      <c r="D18" s="90">
        <v>11</v>
      </c>
      <c r="E18" s="93"/>
      <c r="F18" s="93"/>
      <c r="G18" s="92" t="s">
        <v>38</v>
      </c>
      <c r="H18" s="90">
        <v>82</v>
      </c>
      <c r="I18" s="111">
        <v>21568</v>
      </c>
      <c r="J18" s="111"/>
      <c r="K18" s="111"/>
      <c r="L18" s="91"/>
    </row>
    <row r="19" spans="1:12" ht="15" customHeight="1">
      <c r="A19" s="87"/>
      <c r="B19" s="88"/>
      <c r="C19" s="89"/>
      <c r="D19" s="90">
        <v>21</v>
      </c>
      <c r="E19" s="93"/>
      <c r="F19" s="93"/>
      <c r="G19" s="92" t="s">
        <v>39</v>
      </c>
      <c r="H19" s="90">
        <v>83</v>
      </c>
      <c r="I19" s="111"/>
      <c r="J19" s="111"/>
      <c r="K19" s="111"/>
      <c r="L19" s="91"/>
    </row>
    <row r="20" spans="1:12" ht="15" customHeight="1">
      <c r="A20" s="87"/>
      <c r="B20" s="88" t="s">
        <v>40</v>
      </c>
      <c r="C20" s="89"/>
      <c r="D20" s="90">
        <v>24</v>
      </c>
      <c r="E20" s="93"/>
      <c r="F20" s="93"/>
      <c r="G20" s="92"/>
      <c r="H20" s="90">
        <v>86</v>
      </c>
      <c r="I20" s="111"/>
      <c r="J20" s="111"/>
      <c r="K20" s="111"/>
      <c r="L20" s="91"/>
    </row>
    <row r="21" spans="1:12" ht="15" customHeight="1">
      <c r="A21" s="87"/>
      <c r="B21" s="88" t="s">
        <v>41</v>
      </c>
      <c r="C21" s="89"/>
      <c r="D21" s="90">
        <v>31</v>
      </c>
      <c r="E21" s="93">
        <f>SUM(E8:E20)</f>
        <v>10084497.379999999</v>
      </c>
      <c r="F21" s="93">
        <f>SUM(F8:F20)</f>
        <v>8068295.68</v>
      </c>
      <c r="G21" s="92" t="s">
        <v>42</v>
      </c>
      <c r="H21" s="90">
        <v>90</v>
      </c>
      <c r="I21" s="111"/>
      <c r="J21" s="111"/>
      <c r="K21" s="111"/>
      <c r="L21" s="91"/>
    </row>
    <row r="22" spans="1:12" ht="15" customHeight="1">
      <c r="A22" s="87"/>
      <c r="B22" s="88" t="s">
        <v>43</v>
      </c>
      <c r="C22" s="89"/>
      <c r="D22" s="90"/>
      <c r="E22" s="93" t="s">
        <v>44</v>
      </c>
      <c r="F22" s="93"/>
      <c r="G22" s="92" t="s">
        <v>45</v>
      </c>
      <c r="H22" s="90">
        <v>100</v>
      </c>
      <c r="I22" s="111">
        <f>I8+I9+I10+I11+I12+I13+I14+I15+I16+I17+I18+I19+I20+I21</f>
        <v>12769607.36</v>
      </c>
      <c r="J22" s="111">
        <f>J8+J9+J10+J11+J12+J13+J14+J15+J16+J17+J18+J19+J20+J21</f>
        <v>716562.87</v>
      </c>
      <c r="K22" s="111">
        <f>K8+K9+K10+K11+K12+K13+K14+K15+K16+K17+K18+K19+K20+K21</f>
        <v>549805.9</v>
      </c>
      <c r="L22" s="91">
        <f>L8+L9+L10+L11+L12+L13+L14+L15+L16+L17+L18+L19+L20+L21</f>
        <v>673831.7</v>
      </c>
    </row>
    <row r="23" spans="1:12" ht="15" customHeight="1">
      <c r="A23" s="87"/>
      <c r="B23" s="88" t="s">
        <v>46</v>
      </c>
      <c r="C23" s="89"/>
      <c r="D23" s="90">
        <v>32</v>
      </c>
      <c r="E23" s="93"/>
      <c r="F23" s="93"/>
      <c r="G23" s="92" t="s">
        <v>47</v>
      </c>
      <c r="H23" s="90"/>
      <c r="I23" s="112"/>
      <c r="J23" s="113"/>
      <c r="K23" s="111"/>
      <c r="L23" s="114"/>
    </row>
    <row r="24" spans="1:12" ht="15" customHeight="1">
      <c r="A24" s="87"/>
      <c r="B24" s="88" t="s">
        <v>48</v>
      </c>
      <c r="C24" s="89"/>
      <c r="D24" s="90">
        <v>34</v>
      </c>
      <c r="E24" s="93"/>
      <c r="F24" s="93"/>
      <c r="G24" s="92" t="s">
        <v>49</v>
      </c>
      <c r="H24" s="90">
        <v>101</v>
      </c>
      <c r="I24" s="112"/>
      <c r="J24" s="113"/>
      <c r="K24" s="111"/>
      <c r="L24" s="114"/>
    </row>
    <row r="25" spans="1:12" ht="15" customHeight="1">
      <c r="A25" s="87"/>
      <c r="B25" s="88" t="s">
        <v>50</v>
      </c>
      <c r="C25" s="89"/>
      <c r="D25" s="90">
        <v>38</v>
      </c>
      <c r="E25" s="93"/>
      <c r="F25" s="93"/>
      <c r="G25" s="92" t="s">
        <v>51</v>
      </c>
      <c r="H25" s="90">
        <v>102</v>
      </c>
      <c r="I25" s="112"/>
      <c r="J25" s="113"/>
      <c r="K25" s="111"/>
      <c r="L25" s="114"/>
    </row>
    <row r="26" spans="1:12" ht="15" customHeight="1">
      <c r="A26" s="87"/>
      <c r="B26" s="88" t="s">
        <v>52</v>
      </c>
      <c r="C26" s="89"/>
      <c r="D26" s="90"/>
      <c r="E26" s="93" t="s">
        <v>53</v>
      </c>
      <c r="F26" s="93"/>
      <c r="G26" s="92" t="s">
        <v>54</v>
      </c>
      <c r="H26" s="90">
        <v>103</v>
      </c>
      <c r="I26" s="112"/>
      <c r="J26" s="113"/>
      <c r="K26" s="111"/>
      <c r="L26" s="114"/>
    </row>
    <row r="27" spans="1:12" ht="15" customHeight="1">
      <c r="A27" s="87"/>
      <c r="B27" s="88" t="s">
        <v>55</v>
      </c>
      <c r="C27" s="89"/>
      <c r="D27" s="90">
        <v>39</v>
      </c>
      <c r="E27" s="93">
        <v>758520</v>
      </c>
      <c r="F27" s="93">
        <v>758520</v>
      </c>
      <c r="G27" s="92" t="s">
        <v>56</v>
      </c>
      <c r="H27" s="90">
        <v>106</v>
      </c>
      <c r="I27" s="112"/>
      <c r="J27" s="113"/>
      <c r="K27" s="111"/>
      <c r="L27" s="114"/>
    </row>
    <row r="28" spans="1:12" ht="15" customHeight="1">
      <c r="A28" s="87"/>
      <c r="B28" s="88" t="s">
        <v>57</v>
      </c>
      <c r="C28" s="89"/>
      <c r="D28" s="90">
        <v>40</v>
      </c>
      <c r="E28" s="93">
        <v>188184</v>
      </c>
      <c r="F28" s="93">
        <v>188184</v>
      </c>
      <c r="G28" s="92" t="s">
        <v>58</v>
      </c>
      <c r="H28" s="90">
        <v>108</v>
      </c>
      <c r="I28" s="112"/>
      <c r="J28" s="113"/>
      <c r="K28" s="111"/>
      <c r="L28" s="114"/>
    </row>
    <row r="29" spans="1:12" ht="15" customHeight="1">
      <c r="A29" s="87"/>
      <c r="B29" s="88" t="s">
        <v>59</v>
      </c>
      <c r="C29" s="89"/>
      <c r="D29" s="90">
        <v>41</v>
      </c>
      <c r="E29" s="93">
        <v>570336</v>
      </c>
      <c r="F29" s="93">
        <f>F27-F28</f>
        <v>570336</v>
      </c>
      <c r="G29" s="92" t="s">
        <v>60</v>
      </c>
      <c r="H29" s="90">
        <v>110</v>
      </c>
      <c r="I29" s="112"/>
      <c r="J29" s="113"/>
      <c r="K29" s="111"/>
      <c r="L29" s="114"/>
    </row>
    <row r="30" spans="1:12" ht="15" customHeight="1">
      <c r="A30" s="87"/>
      <c r="B30" s="88" t="s">
        <v>61</v>
      </c>
      <c r="C30" s="89"/>
      <c r="D30" s="90">
        <v>42</v>
      </c>
      <c r="E30" s="93"/>
      <c r="F30" s="93"/>
      <c r="G30" s="92" t="s">
        <v>62</v>
      </c>
      <c r="H30" s="90"/>
      <c r="I30" s="112"/>
      <c r="J30" s="113"/>
      <c r="K30" s="115"/>
      <c r="L30" s="114"/>
    </row>
    <row r="31" spans="1:12" ht="15" customHeight="1">
      <c r="A31" s="87"/>
      <c r="B31" s="88" t="s">
        <v>63</v>
      </c>
      <c r="C31" s="89"/>
      <c r="D31" s="90">
        <v>43</v>
      </c>
      <c r="E31" s="93"/>
      <c r="F31" s="93"/>
      <c r="G31" s="92" t="s">
        <v>64</v>
      </c>
      <c r="H31" s="90">
        <v>111</v>
      </c>
      <c r="I31" s="112"/>
      <c r="J31" s="113"/>
      <c r="K31" s="111"/>
      <c r="L31" s="116"/>
    </row>
    <row r="32" spans="1:12" ht="15" customHeight="1">
      <c r="A32" s="87"/>
      <c r="B32" s="88" t="s">
        <v>65</v>
      </c>
      <c r="C32" s="89"/>
      <c r="D32" s="90">
        <v>44</v>
      </c>
      <c r="E32" s="93"/>
      <c r="F32" s="93"/>
      <c r="G32" s="92" t="s">
        <v>66</v>
      </c>
      <c r="H32" s="90">
        <v>114</v>
      </c>
      <c r="I32" s="112">
        <f>J22</f>
        <v>716562.87</v>
      </c>
      <c r="J32" s="113"/>
      <c r="K32" s="93">
        <f>K22</f>
        <v>549805.9</v>
      </c>
      <c r="L32" s="117"/>
    </row>
    <row r="33" spans="1:12" ht="15" customHeight="1">
      <c r="A33" s="87"/>
      <c r="B33" s="88" t="s">
        <v>67</v>
      </c>
      <c r="C33" s="89"/>
      <c r="D33" s="90">
        <v>45</v>
      </c>
      <c r="E33" s="93"/>
      <c r="F33" s="93"/>
      <c r="G33" s="92" t="s">
        <v>68</v>
      </c>
      <c r="H33" s="90"/>
      <c r="I33" s="112"/>
      <c r="J33" s="113"/>
      <c r="K33" s="93"/>
      <c r="L33" s="117"/>
    </row>
    <row r="34" spans="1:12" ht="15" customHeight="1">
      <c r="A34" s="87"/>
      <c r="B34" s="88" t="s">
        <v>69</v>
      </c>
      <c r="C34" s="89"/>
      <c r="D34" s="90">
        <v>46</v>
      </c>
      <c r="E34" s="93"/>
      <c r="F34" s="93"/>
      <c r="G34" s="92" t="s">
        <v>70</v>
      </c>
      <c r="H34" s="90">
        <v>115</v>
      </c>
      <c r="I34" s="112">
        <v>2000000</v>
      </c>
      <c r="J34" s="113"/>
      <c r="K34" s="93">
        <v>2000000</v>
      </c>
      <c r="L34" s="117"/>
    </row>
    <row r="35" spans="1:12" ht="15" customHeight="1">
      <c r="A35" s="87"/>
      <c r="B35" s="88" t="s">
        <v>71</v>
      </c>
      <c r="C35" s="89"/>
      <c r="D35" s="90">
        <v>50</v>
      </c>
      <c r="E35" s="93">
        <f>E29</f>
        <v>570336</v>
      </c>
      <c r="F35" s="93">
        <f>F29</f>
        <v>570336</v>
      </c>
      <c r="G35" s="92" t="s">
        <v>72</v>
      </c>
      <c r="H35" s="90"/>
      <c r="I35" s="112"/>
      <c r="J35" s="113"/>
      <c r="K35" s="93"/>
      <c r="L35" s="117"/>
    </row>
    <row r="36" spans="1:12" ht="15" customHeight="1">
      <c r="A36" s="87"/>
      <c r="B36" s="88" t="s">
        <v>73</v>
      </c>
      <c r="C36" s="89"/>
      <c r="D36" s="90"/>
      <c r="E36" s="93"/>
      <c r="F36" s="93"/>
      <c r="G36" s="92" t="s">
        <v>74</v>
      </c>
      <c r="H36" s="90">
        <v>116</v>
      </c>
      <c r="I36" s="112">
        <v>2000000</v>
      </c>
      <c r="J36" s="113"/>
      <c r="K36" s="93">
        <v>2000000</v>
      </c>
      <c r="L36" s="117"/>
    </row>
    <row r="37" spans="1:12" ht="15" customHeight="1">
      <c r="A37" s="87"/>
      <c r="B37" s="88" t="s">
        <v>75</v>
      </c>
      <c r="C37" s="89"/>
      <c r="D37" s="90">
        <v>51</v>
      </c>
      <c r="E37" s="93" t="s">
        <v>44</v>
      </c>
      <c r="F37" s="93" t="s">
        <v>44</v>
      </c>
      <c r="G37" s="92" t="s">
        <v>76</v>
      </c>
      <c r="H37" s="90">
        <v>117</v>
      </c>
      <c r="I37" s="112"/>
      <c r="J37" s="113"/>
      <c r="K37" s="93"/>
      <c r="L37" s="117"/>
    </row>
    <row r="38" spans="1:12" ht="15" customHeight="1">
      <c r="A38" s="87"/>
      <c r="B38" s="88" t="s">
        <v>77</v>
      </c>
      <c r="C38" s="89"/>
      <c r="D38" s="90">
        <v>52</v>
      </c>
      <c r="E38" s="93"/>
      <c r="F38" s="93"/>
      <c r="G38" s="92" t="s">
        <v>78</v>
      </c>
      <c r="H38" s="90">
        <v>118</v>
      </c>
      <c r="I38" s="112"/>
      <c r="J38" s="113"/>
      <c r="K38" s="93"/>
      <c r="L38" s="117"/>
    </row>
    <row r="39" spans="1:12" ht="15" customHeight="1">
      <c r="A39" s="87"/>
      <c r="B39" s="88" t="s">
        <v>79</v>
      </c>
      <c r="C39" s="89"/>
      <c r="D39" s="90">
        <v>53</v>
      </c>
      <c r="E39" s="93"/>
      <c r="F39" s="93"/>
      <c r="G39" s="92" t="s">
        <v>80</v>
      </c>
      <c r="H39" s="90">
        <v>119</v>
      </c>
      <c r="I39" s="112"/>
      <c r="J39" s="113"/>
      <c r="K39" s="93"/>
      <c r="L39" s="117"/>
    </row>
    <row r="40" spans="1:12" ht="15" customHeight="1">
      <c r="A40" s="87"/>
      <c r="B40" s="88" t="s">
        <v>81</v>
      </c>
      <c r="C40" s="89"/>
      <c r="D40" s="90">
        <v>60</v>
      </c>
      <c r="E40" s="93" t="s">
        <v>44</v>
      </c>
      <c r="F40" s="93" t="s">
        <v>44</v>
      </c>
      <c r="G40" s="92"/>
      <c r="H40" s="90">
        <v>120</v>
      </c>
      <c r="I40" s="112"/>
      <c r="J40" s="113"/>
      <c r="K40" s="93"/>
      <c r="L40" s="117"/>
    </row>
    <row r="41" spans="1:12" ht="15" customHeight="1">
      <c r="A41" s="87"/>
      <c r="B41" s="88" t="s">
        <v>82</v>
      </c>
      <c r="C41" s="89"/>
      <c r="D41" s="90"/>
      <c r="E41" s="93"/>
      <c r="F41" s="93"/>
      <c r="G41" s="92" t="s">
        <v>83</v>
      </c>
      <c r="H41" s="90">
        <v>121</v>
      </c>
      <c r="I41" s="112">
        <v>7938270.51</v>
      </c>
      <c r="J41" s="113"/>
      <c r="K41" s="93">
        <v>6088825.78</v>
      </c>
      <c r="L41" s="113"/>
    </row>
    <row r="42" spans="1:12" ht="15" customHeight="1">
      <c r="A42" s="87"/>
      <c r="B42" s="94" t="s">
        <v>84</v>
      </c>
      <c r="C42" s="95"/>
      <c r="D42" s="96">
        <v>61</v>
      </c>
      <c r="E42" s="97"/>
      <c r="F42" s="97"/>
      <c r="G42" s="98" t="s">
        <v>85</v>
      </c>
      <c r="H42" s="96">
        <v>122</v>
      </c>
      <c r="I42" s="118">
        <f>I36+I37+I41</f>
        <v>9938270.51</v>
      </c>
      <c r="J42" s="119"/>
      <c r="K42" s="93">
        <f>K36+K37+K41</f>
        <v>8088825.78</v>
      </c>
      <c r="L42" s="117"/>
    </row>
    <row r="43" spans="1:12" ht="15" customHeight="1">
      <c r="A43" s="99"/>
      <c r="B43" s="100" t="s">
        <v>86</v>
      </c>
      <c r="C43" s="100"/>
      <c r="D43" s="90">
        <v>67</v>
      </c>
      <c r="E43" s="93">
        <f>E21+E35</f>
        <v>10654833.379999999</v>
      </c>
      <c r="F43" s="93">
        <f>F21+F35</f>
        <v>8638631.68</v>
      </c>
      <c r="G43" s="92" t="s">
        <v>87</v>
      </c>
      <c r="H43" s="90">
        <v>135</v>
      </c>
      <c r="I43" s="111">
        <f>I32+I42</f>
        <v>10654833.379999999</v>
      </c>
      <c r="J43" s="111"/>
      <c r="K43" s="93">
        <f>K32+K42</f>
        <v>8638631.68</v>
      </c>
      <c r="L43" s="117"/>
    </row>
    <row r="44" spans="2:11" ht="14.25" customHeight="1">
      <c r="B44" s="77"/>
      <c r="C44" s="101"/>
      <c r="D44" s="101"/>
      <c r="E44" s="77"/>
      <c r="F44" s="101"/>
      <c r="G44" s="77"/>
      <c r="H44" s="102"/>
      <c r="I44" s="77"/>
      <c r="J44" s="120"/>
      <c r="K44" s="120"/>
    </row>
    <row r="45" spans="2:11" ht="14.25" customHeight="1">
      <c r="B45" s="103"/>
      <c r="C45" s="104"/>
      <c r="D45" s="105"/>
      <c r="E45" s="106"/>
      <c r="F45" s="104"/>
      <c r="G45" s="103"/>
      <c r="H45" s="106"/>
      <c r="I45" s="106"/>
      <c r="J45" s="104"/>
      <c r="K45" s="104"/>
    </row>
    <row r="46" ht="14.25">
      <c r="J46" s="121"/>
    </row>
    <row r="47" ht="15.75" customHeight="1"/>
    <row r="48" ht="13.5" customHeight="1"/>
    <row r="49" ht="14.25" customHeight="1" hidden="1"/>
    <row r="50" ht="14.25" customHeight="1" hidden="1"/>
    <row r="51" ht="14.25" customHeight="1" hidden="1"/>
  </sheetData>
  <sheetProtection/>
  <mergeCells count="67">
    <mergeCell ref="B3:K3"/>
    <mergeCell ref="C4:E4"/>
    <mergeCell ref="C5:G5"/>
    <mergeCell ref="B6:C6"/>
    <mergeCell ref="B7:C7"/>
    <mergeCell ref="I7:J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I23:J23"/>
    <mergeCell ref="B24:C24"/>
    <mergeCell ref="I24:J24"/>
    <mergeCell ref="B25:C25"/>
    <mergeCell ref="I25:J25"/>
    <mergeCell ref="B26:C26"/>
    <mergeCell ref="I26:J26"/>
    <mergeCell ref="B27:C27"/>
    <mergeCell ref="I27:J27"/>
    <mergeCell ref="B28:C28"/>
    <mergeCell ref="I28:J28"/>
    <mergeCell ref="B29:C29"/>
    <mergeCell ref="I29:J29"/>
    <mergeCell ref="B30:C30"/>
    <mergeCell ref="I30:J30"/>
    <mergeCell ref="B31:C31"/>
    <mergeCell ref="I31:J31"/>
    <mergeCell ref="B32:C32"/>
    <mergeCell ref="I32:J32"/>
    <mergeCell ref="B33:C33"/>
    <mergeCell ref="I33:J33"/>
    <mergeCell ref="B34:C34"/>
    <mergeCell ref="I34:J34"/>
    <mergeCell ref="B35:C35"/>
    <mergeCell ref="I35:J35"/>
    <mergeCell ref="B36:C36"/>
    <mergeCell ref="I36:J36"/>
    <mergeCell ref="B37:C37"/>
    <mergeCell ref="I37:J37"/>
    <mergeCell ref="B38:C38"/>
    <mergeCell ref="I38:J38"/>
    <mergeCell ref="B39:C39"/>
    <mergeCell ref="I39:J39"/>
    <mergeCell ref="B40:C40"/>
    <mergeCell ref="I40:J40"/>
    <mergeCell ref="B41:C41"/>
    <mergeCell ref="I41:J41"/>
    <mergeCell ref="B42:C42"/>
    <mergeCell ref="I42:J42"/>
    <mergeCell ref="B43:C43"/>
    <mergeCell ref="I43:J43"/>
    <mergeCell ref="C44:D44"/>
    <mergeCell ref="J44:K44"/>
    <mergeCell ref="D45:E45"/>
    <mergeCell ref="H45:I45"/>
  </mergeCells>
  <printOptions/>
  <pageMargins left="0.18" right="0.15694444444444444" top="0.29" bottom="0.59" header="0.67" footer="0.36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workbookViewId="0" topLeftCell="A1">
      <selection activeCell="M17" sqref="M17"/>
    </sheetView>
  </sheetViews>
  <sheetFormatPr defaultColWidth="9.00390625" defaultRowHeight="14.25"/>
  <cols>
    <col min="1" max="1" width="5.25390625" style="0" customWidth="1"/>
    <col min="2" max="2" width="12.625" style="0" customWidth="1"/>
    <col min="3" max="3" width="16.50390625" style="0" customWidth="1"/>
    <col min="4" max="4" width="8.50390625" style="0" customWidth="1"/>
    <col min="5" max="5" width="9.875" style="0" customWidth="1"/>
    <col min="6" max="6" width="8.75390625" style="0" customWidth="1"/>
    <col min="8" max="8" width="2.25390625" style="0" customWidth="1"/>
    <col min="9" max="9" width="9.00390625" style="0" hidden="1" customWidth="1"/>
    <col min="10" max="10" width="8.375" style="0" customWidth="1"/>
    <col min="12" max="12" width="12.625" style="0" bestFit="1" customWidth="1"/>
  </cols>
  <sheetData>
    <row r="1" spans="1:10" ht="27" customHeight="1">
      <c r="A1" s="35" t="s">
        <v>88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4.25">
      <c r="A2" s="36"/>
      <c r="B2" s="36"/>
      <c r="C2" s="36"/>
      <c r="D2" s="36"/>
      <c r="E2" s="36"/>
      <c r="F2" s="36"/>
      <c r="G2" s="36"/>
      <c r="H2" s="36"/>
      <c r="I2" s="36"/>
      <c r="J2" s="46" t="s">
        <v>89</v>
      </c>
    </row>
    <row r="3" spans="1:10" ht="21" customHeight="1">
      <c r="A3" s="36"/>
      <c r="B3" s="37" t="s">
        <v>1</v>
      </c>
      <c r="C3" s="38" t="s">
        <v>90</v>
      </c>
      <c r="D3" s="37" t="s">
        <v>91</v>
      </c>
      <c r="E3" s="39">
        <v>44561</v>
      </c>
      <c r="F3" s="37" t="s">
        <v>92</v>
      </c>
      <c r="G3" s="40">
        <v>20210101</v>
      </c>
      <c r="H3" s="41" t="s">
        <v>5</v>
      </c>
      <c r="I3" s="68"/>
      <c r="J3" s="69">
        <v>20211231</v>
      </c>
    </row>
    <row r="4" spans="1:10" ht="18.75" customHeight="1">
      <c r="A4" s="36"/>
      <c r="B4" s="37" t="s">
        <v>7</v>
      </c>
      <c r="C4" s="42" t="s">
        <v>93</v>
      </c>
      <c r="D4" s="42"/>
      <c r="E4" s="42"/>
      <c r="F4" s="43"/>
      <c r="G4" s="42" t="s">
        <v>94</v>
      </c>
      <c r="H4" s="42"/>
      <c r="I4" s="42"/>
      <c r="J4" s="42"/>
    </row>
    <row r="5" spans="1:10" ht="6.75" customHeight="1">
      <c r="A5" s="36"/>
      <c r="B5" s="36"/>
      <c r="C5" s="44"/>
      <c r="D5" s="45"/>
      <c r="E5" s="45"/>
      <c r="F5" s="45"/>
      <c r="G5" s="45"/>
      <c r="H5" s="36"/>
      <c r="I5" s="36"/>
      <c r="J5" s="36"/>
    </row>
    <row r="6" spans="1:10" ht="14.25" hidden="1">
      <c r="A6" s="36"/>
      <c r="B6" s="36"/>
      <c r="C6" s="46"/>
      <c r="D6" s="36"/>
      <c r="E6" s="45"/>
      <c r="F6" s="45"/>
      <c r="G6" s="36"/>
      <c r="H6" s="36"/>
      <c r="I6" s="36"/>
      <c r="J6" s="36"/>
    </row>
    <row r="7" spans="1:10" ht="14.25" hidden="1">
      <c r="A7" s="36"/>
      <c r="B7" s="47"/>
      <c r="C7" s="47"/>
      <c r="D7" s="48"/>
      <c r="E7" s="47"/>
      <c r="F7" s="47"/>
      <c r="G7" s="47"/>
      <c r="H7" s="47"/>
      <c r="I7" s="64"/>
      <c r="J7" s="47"/>
    </row>
    <row r="8" spans="1:10" ht="30.75" customHeight="1">
      <c r="A8" s="47"/>
      <c r="B8" s="49" t="s">
        <v>95</v>
      </c>
      <c r="C8" s="49"/>
      <c r="D8" s="49" t="s">
        <v>11</v>
      </c>
      <c r="E8" s="49" t="s">
        <v>96</v>
      </c>
      <c r="F8" s="49"/>
      <c r="G8" s="49" t="s">
        <v>97</v>
      </c>
      <c r="H8" s="49"/>
      <c r="I8" s="49"/>
      <c r="J8" s="49"/>
    </row>
    <row r="9" spans="1:10" ht="30.75" customHeight="1">
      <c r="A9" s="47"/>
      <c r="B9" s="50" t="s">
        <v>98</v>
      </c>
      <c r="C9" s="50"/>
      <c r="D9" s="49">
        <v>1</v>
      </c>
      <c r="E9" s="51">
        <v>29200262.9</v>
      </c>
      <c r="F9" s="52"/>
      <c r="G9" s="53">
        <v>22188865.06</v>
      </c>
      <c r="H9" s="54"/>
      <c r="I9" s="54"/>
      <c r="J9" s="70"/>
    </row>
    <row r="10" spans="1:10" ht="30.75" customHeight="1">
      <c r="A10" s="47"/>
      <c r="B10" s="50" t="s">
        <v>99</v>
      </c>
      <c r="C10" s="50"/>
      <c r="D10" s="49">
        <v>2</v>
      </c>
      <c r="E10" s="51">
        <v>24902300.34</v>
      </c>
      <c r="F10" s="52"/>
      <c r="G10" s="51">
        <v>18224270.99</v>
      </c>
      <c r="H10" s="55"/>
      <c r="I10" s="55"/>
      <c r="J10" s="71"/>
    </row>
    <row r="11" spans="1:10" ht="30.75" customHeight="1">
      <c r="A11" s="47"/>
      <c r="B11" s="50" t="s">
        <v>100</v>
      </c>
      <c r="C11" s="50"/>
      <c r="D11" s="49">
        <v>3</v>
      </c>
      <c r="E11" s="51">
        <v>193506.33</v>
      </c>
      <c r="F11" s="52"/>
      <c r="G11" s="56">
        <v>127462.5</v>
      </c>
      <c r="H11" s="57"/>
      <c r="I11" s="57"/>
      <c r="J11" s="72"/>
    </row>
    <row r="12" spans="1:10" ht="30.75" customHeight="1">
      <c r="A12" s="47"/>
      <c r="B12" s="50" t="s">
        <v>101</v>
      </c>
      <c r="C12" s="50"/>
      <c r="D12" s="49">
        <v>4</v>
      </c>
      <c r="E12" s="58">
        <f>E9-E10-E11</f>
        <v>4104456.2299999986</v>
      </c>
      <c r="F12" s="58"/>
      <c r="G12" s="59">
        <f>G9-G10-G11</f>
        <v>3837131.5700000003</v>
      </c>
      <c r="H12" s="60"/>
      <c r="I12" s="60"/>
      <c r="J12" s="73"/>
    </row>
    <row r="13" spans="1:10" ht="30.75" customHeight="1">
      <c r="A13" s="47"/>
      <c r="B13" s="50" t="s">
        <v>102</v>
      </c>
      <c r="C13" s="50"/>
      <c r="D13" s="49">
        <v>5</v>
      </c>
      <c r="E13" s="61"/>
      <c r="F13" s="61"/>
      <c r="G13" s="59"/>
      <c r="H13" s="60"/>
      <c r="I13" s="60"/>
      <c r="J13" s="73"/>
    </row>
    <row r="14" spans="1:10" ht="30.75" customHeight="1">
      <c r="A14" s="47"/>
      <c r="B14" s="50" t="s">
        <v>103</v>
      </c>
      <c r="C14" s="50"/>
      <c r="D14" s="49">
        <v>6</v>
      </c>
      <c r="E14" s="61"/>
      <c r="F14" s="61"/>
      <c r="G14" s="59"/>
      <c r="H14" s="60"/>
      <c r="I14" s="60"/>
      <c r="J14" s="73"/>
    </row>
    <row r="15" spans="1:10" ht="30.75" customHeight="1">
      <c r="A15" s="47"/>
      <c r="B15" s="50" t="s">
        <v>104</v>
      </c>
      <c r="C15" s="50"/>
      <c r="D15" s="49">
        <v>7</v>
      </c>
      <c r="E15" s="51">
        <v>1797526.89</v>
      </c>
      <c r="F15" s="52"/>
      <c r="G15" s="62">
        <v>1754117.9</v>
      </c>
      <c r="H15" s="60"/>
      <c r="I15" s="60"/>
      <c r="J15" s="73"/>
    </row>
    <row r="16" spans="1:10" ht="30.75" customHeight="1">
      <c r="A16" s="47"/>
      <c r="B16" s="50" t="s">
        <v>105</v>
      </c>
      <c r="C16" s="50"/>
      <c r="D16" s="49">
        <v>8</v>
      </c>
      <c r="E16" s="61"/>
      <c r="F16" s="61"/>
      <c r="G16" s="59"/>
      <c r="H16" s="60"/>
      <c r="I16" s="60"/>
      <c r="J16" s="73"/>
    </row>
    <row r="17" spans="1:10" ht="30.75" customHeight="1">
      <c r="A17" s="47"/>
      <c r="B17" s="50" t="s">
        <v>106</v>
      </c>
      <c r="C17" s="50"/>
      <c r="D17" s="49">
        <v>9</v>
      </c>
      <c r="E17" s="58">
        <f>E12-E14-E15-E16</f>
        <v>2306929.339999999</v>
      </c>
      <c r="F17" s="58"/>
      <c r="G17" s="59">
        <f>G12-G15</f>
        <v>2083013.6700000004</v>
      </c>
      <c r="H17" s="60"/>
      <c r="I17" s="60"/>
      <c r="J17" s="73"/>
    </row>
    <row r="18" spans="1:10" ht="30.75" customHeight="1">
      <c r="A18" s="47"/>
      <c r="B18" s="50" t="s">
        <v>107</v>
      </c>
      <c r="C18" s="50"/>
      <c r="D18" s="49">
        <v>10</v>
      </c>
      <c r="E18" s="61"/>
      <c r="F18" s="61"/>
      <c r="G18" s="59"/>
      <c r="H18" s="60"/>
      <c r="I18" s="60"/>
      <c r="J18" s="73"/>
    </row>
    <row r="19" spans="1:10" ht="30.75" customHeight="1">
      <c r="A19" s="47"/>
      <c r="B19" s="50" t="s">
        <v>108</v>
      </c>
      <c r="C19" s="50"/>
      <c r="D19" s="49">
        <v>11</v>
      </c>
      <c r="E19" s="51">
        <v>158996.97</v>
      </c>
      <c r="F19" s="52"/>
      <c r="G19" s="62">
        <v>20178.88</v>
      </c>
      <c r="H19" s="60"/>
      <c r="I19" s="60"/>
      <c r="J19" s="73"/>
    </row>
    <row r="20" spans="1:10" ht="30.75" customHeight="1">
      <c r="A20" s="47"/>
      <c r="B20" s="50" t="s">
        <v>109</v>
      </c>
      <c r="C20" s="50"/>
      <c r="D20" s="49">
        <v>12</v>
      </c>
      <c r="E20" s="61"/>
      <c r="F20" s="61"/>
      <c r="G20" s="59"/>
      <c r="H20" s="60"/>
      <c r="I20" s="60"/>
      <c r="J20" s="73"/>
    </row>
    <row r="21" spans="1:10" ht="30.75" customHeight="1">
      <c r="A21" s="47"/>
      <c r="B21" s="50" t="s">
        <v>110</v>
      </c>
      <c r="C21" s="50"/>
      <c r="D21" s="49">
        <v>13</v>
      </c>
      <c r="E21" s="61"/>
      <c r="F21" s="61"/>
      <c r="G21" s="59"/>
      <c r="H21" s="60"/>
      <c r="I21" s="60"/>
      <c r="J21" s="73"/>
    </row>
    <row r="22" spans="1:10" ht="30.75" customHeight="1">
      <c r="A22" s="47"/>
      <c r="B22" s="50" t="s">
        <v>111</v>
      </c>
      <c r="C22" s="50"/>
      <c r="D22" s="49">
        <v>14</v>
      </c>
      <c r="E22" s="58">
        <f>E17+E19+E20-E21</f>
        <v>2465926.309999999</v>
      </c>
      <c r="F22" s="58"/>
      <c r="G22" s="59">
        <f>G17+G18+G19+G20-G21</f>
        <v>2103192.5500000003</v>
      </c>
      <c r="H22" s="60"/>
      <c r="I22" s="60"/>
      <c r="J22" s="73"/>
    </row>
    <row r="23" spans="1:10" ht="30.75" customHeight="1">
      <c r="A23" s="47"/>
      <c r="B23" s="50" t="s">
        <v>112</v>
      </c>
      <c r="C23" s="50"/>
      <c r="D23" s="49">
        <v>15</v>
      </c>
      <c r="E23" s="51">
        <f>E22*0.25</f>
        <v>616481.5774999998</v>
      </c>
      <c r="F23" s="52"/>
      <c r="G23" s="59">
        <f>G22*0.25</f>
        <v>525798.1375000001</v>
      </c>
      <c r="H23" s="60"/>
      <c r="I23" s="60"/>
      <c r="J23" s="73"/>
    </row>
    <row r="24" spans="1:10" ht="30.75" customHeight="1">
      <c r="A24" s="47"/>
      <c r="B24" s="50" t="s">
        <v>113</v>
      </c>
      <c r="C24" s="50"/>
      <c r="D24" s="49">
        <v>16</v>
      </c>
      <c r="E24" s="61"/>
      <c r="F24" s="61"/>
      <c r="G24" s="59"/>
      <c r="H24" s="60"/>
      <c r="I24" s="60"/>
      <c r="J24" s="73"/>
    </row>
    <row r="25" spans="1:10" ht="30.75" customHeight="1">
      <c r="A25" s="47"/>
      <c r="B25" s="50" t="s">
        <v>114</v>
      </c>
      <c r="C25" s="50"/>
      <c r="D25" s="49">
        <v>17</v>
      </c>
      <c r="E25" s="58">
        <f>E22-E23</f>
        <v>1849444.7324999995</v>
      </c>
      <c r="F25" s="58"/>
      <c r="G25" s="59">
        <f>G22-G23</f>
        <v>1577394.4125</v>
      </c>
      <c r="H25" s="60"/>
      <c r="I25" s="60"/>
      <c r="J25" s="73"/>
    </row>
    <row r="26" spans="1:10" ht="30.75" customHeight="1">
      <c r="A26" s="63"/>
      <c r="B26" s="64"/>
      <c r="C26" s="64"/>
      <c r="D26" s="48"/>
      <c r="E26" s="48"/>
      <c r="F26" s="48"/>
      <c r="G26" s="48"/>
      <c r="H26" s="48"/>
      <c r="I26" s="48"/>
      <c r="J26" s="48"/>
    </row>
    <row r="27" spans="1:10" ht="30.75" customHeight="1">
      <c r="A27" s="63"/>
      <c r="B27" s="64"/>
      <c r="C27" s="64"/>
      <c r="D27" s="48"/>
      <c r="E27" s="48"/>
      <c r="F27" s="48"/>
      <c r="G27" s="48"/>
      <c r="H27" s="48"/>
      <c r="I27" s="48"/>
      <c r="J27" s="48"/>
    </row>
    <row r="28" spans="1:10" ht="24" customHeight="1">
      <c r="A28" s="63"/>
      <c r="B28" s="64"/>
      <c r="C28" s="64"/>
      <c r="D28" s="48"/>
      <c r="E28" s="65"/>
      <c r="F28" s="65"/>
      <c r="G28" s="65"/>
      <c r="H28" s="65"/>
      <c r="I28" s="65"/>
      <c r="J28" s="65"/>
    </row>
    <row r="29" spans="1:10" ht="14.25">
      <c r="A29" s="63"/>
      <c r="B29" s="64"/>
      <c r="C29" s="64"/>
      <c r="D29" s="48"/>
      <c r="E29" s="65"/>
      <c r="F29" s="65"/>
      <c r="G29" s="65"/>
      <c r="H29" s="65"/>
      <c r="I29" s="65"/>
      <c r="J29" s="65"/>
    </row>
    <row r="30" spans="1:10" ht="24" customHeight="1">
      <c r="A30" s="63"/>
      <c r="B30" s="64"/>
      <c r="C30" s="64"/>
      <c r="D30" s="48"/>
      <c r="E30" s="65"/>
      <c r="F30" s="65"/>
      <c r="G30" s="65"/>
      <c r="H30" s="65"/>
      <c r="I30" s="65"/>
      <c r="J30" s="65"/>
    </row>
    <row r="31" spans="1:10" ht="24" customHeight="1">
      <c r="A31" s="63"/>
      <c r="B31" s="64"/>
      <c r="C31" s="64"/>
      <c r="D31" s="48"/>
      <c r="E31" s="65"/>
      <c r="F31" s="65"/>
      <c r="G31" s="65"/>
      <c r="H31" s="65"/>
      <c r="I31" s="65"/>
      <c r="J31" s="65"/>
    </row>
    <row r="32" spans="1:10" ht="14.25">
      <c r="A32" s="63"/>
      <c r="B32" s="64"/>
      <c r="C32" s="64"/>
      <c r="D32" s="48"/>
      <c r="E32" s="65"/>
      <c r="F32" s="65"/>
      <c r="G32" s="65"/>
      <c r="H32" s="65"/>
      <c r="I32" s="65"/>
      <c r="J32" s="65"/>
    </row>
    <row r="33" spans="1:10" ht="14.25">
      <c r="A33" s="63"/>
      <c r="B33" s="64"/>
      <c r="C33" s="64"/>
      <c r="D33" s="48"/>
      <c r="E33" s="65"/>
      <c r="F33" s="65"/>
      <c r="G33" s="65"/>
      <c r="H33" s="65"/>
      <c r="I33" s="65"/>
      <c r="J33" s="65"/>
    </row>
    <row r="34" spans="1:10" ht="14.25">
      <c r="A34" s="36"/>
      <c r="B34" s="48"/>
      <c r="C34" s="48"/>
      <c r="D34" s="48"/>
      <c r="E34" s="48"/>
      <c r="F34" s="48"/>
      <c r="G34" s="48"/>
      <c r="H34" s="48"/>
      <c r="I34" s="48"/>
      <c r="J34" s="48"/>
    </row>
    <row r="35" spans="1:10" ht="14.25">
      <c r="A35" s="36"/>
      <c r="B35" s="45"/>
      <c r="C35" s="44"/>
      <c r="D35" s="36"/>
      <c r="E35" s="66"/>
      <c r="F35" s="67"/>
      <c r="G35" s="67"/>
      <c r="H35" s="36"/>
      <c r="I35" s="36"/>
      <c r="J35" s="36"/>
    </row>
  </sheetData>
  <sheetProtection/>
  <mergeCells count="89">
    <mergeCell ref="A1:I1"/>
    <mergeCell ref="A2:I2"/>
    <mergeCell ref="C4:E4"/>
    <mergeCell ref="G4:J4"/>
    <mergeCell ref="A5:B5"/>
    <mergeCell ref="H5:J5"/>
    <mergeCell ref="A6:B6"/>
    <mergeCell ref="G6:J6"/>
    <mergeCell ref="B8:C8"/>
    <mergeCell ref="E8:F8"/>
    <mergeCell ref="G8:J8"/>
    <mergeCell ref="B9:C9"/>
    <mergeCell ref="E9:F9"/>
    <mergeCell ref="G9:J9"/>
    <mergeCell ref="B10:C10"/>
    <mergeCell ref="E10:F10"/>
    <mergeCell ref="G10:J10"/>
    <mergeCell ref="B11:C11"/>
    <mergeCell ref="E11:F11"/>
    <mergeCell ref="G11:J11"/>
    <mergeCell ref="B12:C12"/>
    <mergeCell ref="E12:F12"/>
    <mergeCell ref="G12:J12"/>
    <mergeCell ref="B13:C13"/>
    <mergeCell ref="E13:F13"/>
    <mergeCell ref="G13:J13"/>
    <mergeCell ref="B14:C14"/>
    <mergeCell ref="E14:F14"/>
    <mergeCell ref="G14:J14"/>
    <mergeCell ref="B15:C15"/>
    <mergeCell ref="E15:F15"/>
    <mergeCell ref="G15:J15"/>
    <mergeCell ref="B16:C16"/>
    <mergeCell ref="E16:F16"/>
    <mergeCell ref="G16:J16"/>
    <mergeCell ref="B17:C17"/>
    <mergeCell ref="E17:F17"/>
    <mergeCell ref="G17:J17"/>
    <mergeCell ref="B18:C18"/>
    <mergeCell ref="E18:F18"/>
    <mergeCell ref="G18:J18"/>
    <mergeCell ref="B19:C19"/>
    <mergeCell ref="E19:F19"/>
    <mergeCell ref="G19:J19"/>
    <mergeCell ref="B20:C20"/>
    <mergeCell ref="E20:F20"/>
    <mergeCell ref="G20:J20"/>
    <mergeCell ref="B21:C21"/>
    <mergeCell ref="E21:F21"/>
    <mergeCell ref="G21:J21"/>
    <mergeCell ref="B22:C22"/>
    <mergeCell ref="E22:F22"/>
    <mergeCell ref="G22:J22"/>
    <mergeCell ref="B23:C23"/>
    <mergeCell ref="E23:F23"/>
    <mergeCell ref="G23:J23"/>
    <mergeCell ref="B24:C24"/>
    <mergeCell ref="E24:F24"/>
    <mergeCell ref="G24:J24"/>
    <mergeCell ref="B25:C25"/>
    <mergeCell ref="E25:F25"/>
    <mergeCell ref="G25:J25"/>
    <mergeCell ref="B26:C26"/>
    <mergeCell ref="E26:F26"/>
    <mergeCell ref="G26:J26"/>
    <mergeCell ref="B27:C27"/>
    <mergeCell ref="E27:F27"/>
    <mergeCell ref="G27:J27"/>
    <mergeCell ref="B28:C28"/>
    <mergeCell ref="E28:F28"/>
    <mergeCell ref="G28:J28"/>
    <mergeCell ref="B29:C29"/>
    <mergeCell ref="E29:F29"/>
    <mergeCell ref="G29:J29"/>
    <mergeCell ref="B30:C30"/>
    <mergeCell ref="E30:F30"/>
    <mergeCell ref="G30:J30"/>
    <mergeCell ref="B31:C31"/>
    <mergeCell ref="E31:F31"/>
    <mergeCell ref="G31:J31"/>
    <mergeCell ref="B32:C32"/>
    <mergeCell ref="E32:F32"/>
    <mergeCell ref="G32:J32"/>
    <mergeCell ref="B33:C33"/>
    <mergeCell ref="E33:F33"/>
    <mergeCell ref="G33:J33"/>
    <mergeCell ref="B34:J34"/>
    <mergeCell ref="F35:G35"/>
    <mergeCell ref="H35:J35"/>
  </mergeCells>
  <printOptions/>
  <pageMargins left="0.75" right="0.21" top="1" bottom="1" header="0.5111111111111111" footer="0.5111111111111111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workbookViewId="0" topLeftCell="A1">
      <selection activeCell="O18" sqref="O18"/>
    </sheetView>
  </sheetViews>
  <sheetFormatPr defaultColWidth="11.00390625" defaultRowHeight="14.25" customHeight="1"/>
  <cols>
    <col min="1" max="1" width="13.50390625" style="1" bestFit="1" customWidth="1"/>
    <col min="2" max="2" width="21.00390625" style="1" bestFit="1" customWidth="1"/>
    <col min="3" max="3" width="9.00390625" style="1" customWidth="1"/>
    <col min="4" max="4" width="0.2421875" style="1" customWidth="1"/>
    <col min="5" max="5" width="8.375" style="1" customWidth="1"/>
    <col min="6" max="6" width="12.625" style="1" bestFit="1" customWidth="1"/>
    <col min="7" max="7" width="6.625" style="1" customWidth="1"/>
    <col min="8" max="8" width="10.625" style="1" bestFit="1" customWidth="1"/>
    <col min="9" max="9" width="11.50390625" style="1" customWidth="1"/>
    <col min="10" max="10" width="1.4921875" style="1" hidden="1" customWidth="1"/>
    <col min="11" max="16384" width="11.00390625" style="1" customWidth="1"/>
  </cols>
  <sheetData>
    <row r="1" spans="1:10" s="1" customFormat="1" ht="37.5" customHeight="1">
      <c r="A1" s="2" t="s">
        <v>115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8.75" customHeight="1">
      <c r="A2" s="3" t="s">
        <v>1</v>
      </c>
      <c r="B2" s="4" t="s">
        <v>90</v>
      </c>
      <c r="C2" s="4"/>
      <c r="D2" s="4"/>
      <c r="E2" s="5" t="s">
        <v>116</v>
      </c>
      <c r="F2" s="3" t="s">
        <v>117</v>
      </c>
      <c r="G2" s="3"/>
      <c r="H2" s="3"/>
      <c r="I2" s="3"/>
      <c r="J2" s="3"/>
    </row>
    <row r="3" spans="1:10" s="1" customFormat="1" ht="18.75" customHeight="1">
      <c r="A3" s="6" t="s">
        <v>118</v>
      </c>
      <c r="B3" s="7" t="s">
        <v>119</v>
      </c>
      <c r="C3" s="7"/>
      <c r="D3" s="8"/>
      <c r="E3" s="9"/>
      <c r="F3" s="6" t="s">
        <v>120</v>
      </c>
      <c r="G3" s="10">
        <v>44561</v>
      </c>
      <c r="H3" s="6"/>
      <c r="I3" s="6" t="s">
        <v>121</v>
      </c>
      <c r="J3" s="6"/>
    </row>
    <row r="4" spans="1:10" s="1" customFormat="1" ht="18.75" customHeight="1">
      <c r="A4" s="11" t="s">
        <v>95</v>
      </c>
      <c r="B4" s="12"/>
      <c r="C4" s="12"/>
      <c r="D4" s="12"/>
      <c r="E4" s="12" t="s">
        <v>11</v>
      </c>
      <c r="F4" s="12" t="s">
        <v>122</v>
      </c>
      <c r="G4" s="12"/>
      <c r="H4" s="12" t="s">
        <v>123</v>
      </c>
      <c r="I4" s="12"/>
      <c r="J4" s="12"/>
    </row>
    <row r="5" spans="1:10" s="1" customFormat="1" ht="18.75" customHeight="1">
      <c r="A5" s="13" t="s">
        <v>124</v>
      </c>
      <c r="B5" s="14"/>
      <c r="C5" s="14"/>
      <c r="D5" s="15"/>
      <c r="E5" s="16"/>
      <c r="F5" s="17"/>
      <c r="G5" s="17"/>
      <c r="H5" s="18"/>
      <c r="I5" s="31"/>
      <c r="J5" s="31"/>
    </row>
    <row r="6" spans="1:10" s="1" customFormat="1" ht="18.75" customHeight="1">
      <c r="A6" s="19" t="s">
        <v>125</v>
      </c>
      <c r="B6" s="20"/>
      <c r="C6" s="20"/>
      <c r="D6" s="21"/>
      <c r="E6" s="22">
        <v>1</v>
      </c>
      <c r="F6" s="23">
        <v>30952278.67</v>
      </c>
      <c r="G6" s="24"/>
      <c r="H6" s="25">
        <v>23520196.96</v>
      </c>
      <c r="I6" s="31"/>
      <c r="J6" s="31">
        <v>0</v>
      </c>
    </row>
    <row r="7" spans="1:10" s="1" customFormat="1" ht="18.75" customHeight="1">
      <c r="A7" s="19" t="s">
        <v>126</v>
      </c>
      <c r="B7" s="20"/>
      <c r="C7" s="20"/>
      <c r="D7" s="21"/>
      <c r="E7" s="16">
        <v>2</v>
      </c>
      <c r="F7" s="23">
        <f>'利润表'!E19</f>
        <v>158996.97</v>
      </c>
      <c r="G7" s="24"/>
      <c r="H7" s="25">
        <v>20178.88</v>
      </c>
      <c r="I7" s="31"/>
      <c r="J7" s="31"/>
    </row>
    <row r="8" spans="1:10" s="1" customFormat="1" ht="18.75" customHeight="1">
      <c r="A8" s="19" t="s">
        <v>127</v>
      </c>
      <c r="B8" s="20"/>
      <c r="C8" s="20"/>
      <c r="D8" s="21"/>
      <c r="E8" s="22">
        <v>3</v>
      </c>
      <c r="F8" s="23">
        <v>2280895</v>
      </c>
      <c r="G8" s="24"/>
      <c r="H8" s="25">
        <v>2280895</v>
      </c>
      <c r="I8" s="31"/>
      <c r="J8" s="31"/>
    </row>
    <row r="9" spans="1:10" s="1" customFormat="1" ht="18.75" customHeight="1">
      <c r="A9" s="19" t="s">
        <v>128</v>
      </c>
      <c r="B9" s="20"/>
      <c r="C9" s="20"/>
      <c r="D9" s="21"/>
      <c r="E9" s="16">
        <v>4</v>
      </c>
      <c r="F9" s="23">
        <v>23288080</v>
      </c>
      <c r="G9" s="24"/>
      <c r="H9" s="25">
        <v>15416598</v>
      </c>
      <c r="I9" s="31"/>
      <c r="J9" s="31"/>
    </row>
    <row r="10" spans="1:10" s="1" customFormat="1" ht="18.75" customHeight="1">
      <c r="A10" s="19" t="s">
        <v>129</v>
      </c>
      <c r="B10" s="20"/>
      <c r="C10" s="20"/>
      <c r="D10" s="21"/>
      <c r="E10" s="22">
        <v>5</v>
      </c>
      <c r="F10" s="23">
        <f>1612552.76+193506.33+616481.58</f>
        <v>2422540.67</v>
      </c>
      <c r="G10" s="24"/>
      <c r="H10" s="25">
        <v>1644884.47</v>
      </c>
      <c r="I10" s="31"/>
      <c r="J10" s="31"/>
    </row>
    <row r="11" spans="1:10" s="1" customFormat="1" ht="18.75" customHeight="1">
      <c r="A11" s="19" t="s">
        <v>130</v>
      </c>
      <c r="B11" s="20"/>
      <c r="C11" s="20"/>
      <c r="D11" s="21"/>
      <c r="E11" s="16">
        <v>6</v>
      </c>
      <c r="F11" s="23">
        <v>2978789.18</v>
      </c>
      <c r="G11" s="24"/>
      <c r="H11" s="25">
        <v>3681519.15</v>
      </c>
      <c r="I11" s="31"/>
      <c r="J11" s="31"/>
    </row>
    <row r="12" spans="1:10" s="1" customFormat="1" ht="18.75" customHeight="1">
      <c r="A12" s="19" t="s">
        <v>131</v>
      </c>
      <c r="B12" s="20"/>
      <c r="C12" s="20"/>
      <c r="D12" s="21"/>
      <c r="E12" s="22">
        <v>7</v>
      </c>
      <c r="F12" s="23">
        <f>F6+F7-F8-F9-F10-F11</f>
        <v>140970.7900000005</v>
      </c>
      <c r="G12" s="24"/>
      <c r="H12" s="25">
        <f>H6+H7-H8-H9-H10-H11</f>
        <v>516479.2200000002</v>
      </c>
      <c r="I12" s="31"/>
      <c r="J12" s="31">
        <v>0</v>
      </c>
    </row>
    <row r="13" spans="1:10" s="1" customFormat="1" ht="18.75" customHeight="1">
      <c r="A13" s="13" t="s">
        <v>132</v>
      </c>
      <c r="B13" s="14"/>
      <c r="C13" s="14"/>
      <c r="D13" s="15"/>
      <c r="E13" s="16"/>
      <c r="F13" s="16"/>
      <c r="G13" s="26"/>
      <c r="H13" s="27"/>
      <c r="I13" s="34"/>
      <c r="J13" s="34"/>
    </row>
    <row r="14" spans="1:10" s="1" customFormat="1" ht="30.75" customHeight="1">
      <c r="A14" s="28" t="s">
        <v>133</v>
      </c>
      <c r="B14" s="29"/>
      <c r="C14" s="29"/>
      <c r="D14" s="30"/>
      <c r="E14" s="16">
        <v>8</v>
      </c>
      <c r="F14" s="23"/>
      <c r="G14" s="24"/>
      <c r="H14" s="25"/>
      <c r="I14" s="31"/>
      <c r="J14" s="31"/>
    </row>
    <row r="15" spans="1:10" s="1" customFormat="1" ht="18.75" customHeight="1">
      <c r="A15" s="19" t="s">
        <v>134</v>
      </c>
      <c r="B15" s="20"/>
      <c r="C15" s="20"/>
      <c r="D15" s="21"/>
      <c r="E15" s="16">
        <v>9</v>
      </c>
      <c r="F15" s="23"/>
      <c r="G15" s="24"/>
      <c r="H15" s="25"/>
      <c r="I15" s="31"/>
      <c r="J15" s="31"/>
    </row>
    <row r="16" spans="1:10" s="1" customFormat="1" ht="31.5" customHeight="1">
      <c r="A16" s="28" t="s">
        <v>135</v>
      </c>
      <c r="B16" s="29"/>
      <c r="C16" s="29"/>
      <c r="D16" s="30"/>
      <c r="E16" s="16">
        <v>10</v>
      </c>
      <c r="F16" s="23"/>
      <c r="G16" s="24"/>
      <c r="H16" s="25"/>
      <c r="I16" s="31"/>
      <c r="J16" s="31"/>
    </row>
    <row r="17" spans="1:10" s="1" customFormat="1" ht="33" customHeight="1">
      <c r="A17" s="28" t="s">
        <v>136</v>
      </c>
      <c r="B17" s="29"/>
      <c r="C17" s="29"/>
      <c r="D17" s="30"/>
      <c r="E17" s="16">
        <v>11</v>
      </c>
      <c r="F17" s="23"/>
      <c r="G17" s="24"/>
      <c r="H17" s="25"/>
      <c r="I17" s="31"/>
      <c r="J17" s="31"/>
    </row>
    <row r="18" spans="1:10" s="1" customFormat="1" ht="33" customHeight="1">
      <c r="A18" s="28" t="s">
        <v>137</v>
      </c>
      <c r="B18" s="29"/>
      <c r="C18" s="29"/>
      <c r="D18" s="30"/>
      <c r="E18" s="16">
        <v>12</v>
      </c>
      <c r="F18" s="23"/>
      <c r="G18" s="24"/>
      <c r="H18" s="25"/>
      <c r="I18" s="31"/>
      <c r="J18" s="31"/>
    </row>
    <row r="19" spans="1:10" s="1" customFormat="1" ht="18.75" customHeight="1">
      <c r="A19" s="19" t="s">
        <v>138</v>
      </c>
      <c r="B19" s="20"/>
      <c r="C19" s="20"/>
      <c r="D19" s="21"/>
      <c r="E19" s="16">
        <v>13</v>
      </c>
      <c r="F19" s="23"/>
      <c r="G19" s="24"/>
      <c r="H19" s="25"/>
      <c r="I19" s="31"/>
      <c r="J19" s="31">
        <v>0</v>
      </c>
    </row>
    <row r="20" spans="1:10" s="1" customFormat="1" ht="18.75" customHeight="1">
      <c r="A20" s="13" t="s">
        <v>139</v>
      </c>
      <c r="B20" s="14"/>
      <c r="C20" s="14"/>
      <c r="D20" s="15"/>
      <c r="E20" s="16"/>
      <c r="F20" s="23"/>
      <c r="G20" s="24"/>
      <c r="H20" s="18"/>
      <c r="I20" s="31"/>
      <c r="J20" s="31"/>
    </row>
    <row r="21" spans="1:10" s="1" customFormat="1" ht="18.75" customHeight="1">
      <c r="A21" s="19" t="s">
        <v>140</v>
      </c>
      <c r="B21" s="20"/>
      <c r="C21" s="20"/>
      <c r="D21" s="21"/>
      <c r="E21" s="16">
        <v>14</v>
      </c>
      <c r="F21" s="23"/>
      <c r="G21" s="24"/>
      <c r="H21" s="25"/>
      <c r="I21" s="31"/>
      <c r="J21" s="31"/>
    </row>
    <row r="22" spans="1:10" s="1" customFormat="1" ht="18.75" customHeight="1">
      <c r="A22" s="19" t="s">
        <v>141</v>
      </c>
      <c r="B22" s="20"/>
      <c r="C22" s="20"/>
      <c r="D22" s="21"/>
      <c r="E22" s="16">
        <v>15</v>
      </c>
      <c r="F22" s="23"/>
      <c r="G22" s="24"/>
      <c r="H22" s="25"/>
      <c r="I22" s="31"/>
      <c r="J22" s="31"/>
    </row>
    <row r="23" spans="1:10" s="1" customFormat="1" ht="18.75" customHeight="1">
      <c r="A23" s="19" t="s">
        <v>142</v>
      </c>
      <c r="B23" s="20"/>
      <c r="C23" s="20"/>
      <c r="D23" s="21"/>
      <c r="E23" s="16">
        <v>16</v>
      </c>
      <c r="F23" s="23"/>
      <c r="G23" s="24"/>
      <c r="H23" s="25"/>
      <c r="I23" s="31"/>
      <c r="J23" s="31"/>
    </row>
    <row r="24" spans="1:10" s="1" customFormat="1" ht="18.75" customHeight="1">
      <c r="A24" s="19" t="s">
        <v>143</v>
      </c>
      <c r="B24" s="20"/>
      <c r="C24" s="20"/>
      <c r="D24" s="21"/>
      <c r="E24" s="16">
        <v>17</v>
      </c>
      <c r="F24" s="23"/>
      <c r="G24" s="24"/>
      <c r="H24" s="25"/>
      <c r="I24" s="31"/>
      <c r="J24" s="31"/>
    </row>
    <row r="25" spans="1:10" s="1" customFormat="1" ht="18.75" customHeight="1">
      <c r="A25" s="19" t="s">
        <v>144</v>
      </c>
      <c r="B25" s="20"/>
      <c r="C25" s="20"/>
      <c r="D25" s="21"/>
      <c r="E25" s="16">
        <v>18</v>
      </c>
      <c r="F25" s="23"/>
      <c r="G25" s="24"/>
      <c r="H25" s="25"/>
      <c r="I25" s="31"/>
      <c r="J25" s="31"/>
    </row>
    <row r="26" spans="1:10" s="1" customFormat="1" ht="18.75" customHeight="1">
      <c r="A26" s="19" t="s">
        <v>145</v>
      </c>
      <c r="B26" s="20"/>
      <c r="C26" s="20"/>
      <c r="D26" s="21"/>
      <c r="E26" s="16">
        <v>19</v>
      </c>
      <c r="F26" s="23"/>
      <c r="G26" s="24"/>
      <c r="H26" s="25"/>
      <c r="I26" s="31"/>
      <c r="J26" s="31">
        <v>0</v>
      </c>
    </row>
    <row r="27" spans="1:10" s="1" customFormat="1" ht="18.75" customHeight="1">
      <c r="A27" s="13" t="s">
        <v>146</v>
      </c>
      <c r="B27" s="14"/>
      <c r="C27" s="14"/>
      <c r="D27" s="15"/>
      <c r="E27" s="16">
        <v>20</v>
      </c>
      <c r="F27" s="23">
        <v>140970.79</v>
      </c>
      <c r="G27" s="24"/>
      <c r="H27" s="25">
        <v>516479.22</v>
      </c>
      <c r="I27" s="31"/>
      <c r="J27" s="31">
        <v>0</v>
      </c>
    </row>
    <row r="28" spans="1:10" s="1" customFormat="1" ht="18.75" customHeight="1">
      <c r="A28" s="19" t="s">
        <v>147</v>
      </c>
      <c r="B28" s="20"/>
      <c r="C28" s="20"/>
      <c r="D28" s="21"/>
      <c r="E28" s="16">
        <v>21</v>
      </c>
      <c r="F28" s="25">
        <v>1359949.4</v>
      </c>
      <c r="G28" s="31"/>
      <c r="H28" s="25">
        <v>843470.18</v>
      </c>
      <c r="I28" s="31"/>
      <c r="J28" s="31"/>
    </row>
    <row r="29" spans="1:10" s="1" customFormat="1" ht="18.75" customHeight="1">
      <c r="A29" s="13" t="s">
        <v>148</v>
      </c>
      <c r="B29" s="14"/>
      <c r="C29" s="14"/>
      <c r="D29" s="15"/>
      <c r="E29" s="16">
        <v>22</v>
      </c>
      <c r="F29" s="23">
        <v>1500920.19</v>
      </c>
      <c r="G29" s="24"/>
      <c r="H29" s="25">
        <v>1359949.4</v>
      </c>
      <c r="I29" s="31"/>
      <c r="J29" s="31">
        <v>0</v>
      </c>
    </row>
    <row r="30" spans="1:10" s="1" customFormat="1" ht="24.75" customHeight="1">
      <c r="A30" s="32"/>
      <c r="B30" s="32"/>
      <c r="C30" s="32"/>
      <c r="D30" s="32"/>
      <c r="E30" s="32"/>
      <c r="F30" s="32"/>
      <c r="G30" s="32"/>
      <c r="H30" s="33"/>
      <c r="I30" s="33"/>
      <c r="J30" s="33"/>
    </row>
    <row r="31" spans="1:10" s="1" customFormat="1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</row>
  </sheetData>
  <sheetProtection/>
  <mergeCells count="85">
    <mergeCell ref="A1:I1"/>
    <mergeCell ref="B2:D2"/>
    <mergeCell ref="F2:H2"/>
    <mergeCell ref="B3:C3"/>
    <mergeCell ref="G3:H3"/>
    <mergeCell ref="A4:D4"/>
    <mergeCell ref="F4:G4"/>
    <mergeCell ref="H4:I4"/>
    <mergeCell ref="A5:D5"/>
    <mergeCell ref="F5:G5"/>
    <mergeCell ref="H5:I5"/>
    <mergeCell ref="A6:D6"/>
    <mergeCell ref="F6:G6"/>
    <mergeCell ref="H6:I6"/>
    <mergeCell ref="A7:D7"/>
    <mergeCell ref="F7:G7"/>
    <mergeCell ref="H7:I7"/>
    <mergeCell ref="A8:D8"/>
    <mergeCell ref="F8:G8"/>
    <mergeCell ref="H8:I8"/>
    <mergeCell ref="A9:D9"/>
    <mergeCell ref="F9:G9"/>
    <mergeCell ref="H9:I9"/>
    <mergeCell ref="A10:D10"/>
    <mergeCell ref="F10:G10"/>
    <mergeCell ref="H10:I10"/>
    <mergeCell ref="A11:D11"/>
    <mergeCell ref="F11:G11"/>
    <mergeCell ref="H11:I11"/>
    <mergeCell ref="A12:D12"/>
    <mergeCell ref="F12:G12"/>
    <mergeCell ref="H12:I12"/>
    <mergeCell ref="A13:D13"/>
    <mergeCell ref="F13:G13"/>
    <mergeCell ref="H13:I13"/>
    <mergeCell ref="A14:D14"/>
    <mergeCell ref="F14:G14"/>
    <mergeCell ref="H14:I14"/>
    <mergeCell ref="A15:D15"/>
    <mergeCell ref="F15:G15"/>
    <mergeCell ref="H15:I15"/>
    <mergeCell ref="A16:D16"/>
    <mergeCell ref="F16:G16"/>
    <mergeCell ref="H16:I16"/>
    <mergeCell ref="A17:D17"/>
    <mergeCell ref="F17:G17"/>
    <mergeCell ref="H17:I17"/>
    <mergeCell ref="A18:D18"/>
    <mergeCell ref="F18:G18"/>
    <mergeCell ref="H18:I18"/>
    <mergeCell ref="A19:D19"/>
    <mergeCell ref="F19:G19"/>
    <mergeCell ref="H19:I19"/>
    <mergeCell ref="A20:D20"/>
    <mergeCell ref="F20:G20"/>
    <mergeCell ref="H20:I20"/>
    <mergeCell ref="A21:D21"/>
    <mergeCell ref="F21:G21"/>
    <mergeCell ref="H21:I21"/>
    <mergeCell ref="A22:D22"/>
    <mergeCell ref="F22:G22"/>
    <mergeCell ref="H22:I22"/>
    <mergeCell ref="A23:D23"/>
    <mergeCell ref="F23:G23"/>
    <mergeCell ref="H23:I23"/>
    <mergeCell ref="A24:D24"/>
    <mergeCell ref="F24:G24"/>
    <mergeCell ref="H24:I24"/>
    <mergeCell ref="A25:D25"/>
    <mergeCell ref="F25:G25"/>
    <mergeCell ref="H25:I25"/>
    <mergeCell ref="A26:D26"/>
    <mergeCell ref="F26:G26"/>
    <mergeCell ref="H26:I26"/>
    <mergeCell ref="A27:D27"/>
    <mergeCell ref="F27:G27"/>
    <mergeCell ref="H27:I27"/>
    <mergeCell ref="A28:D28"/>
    <mergeCell ref="F28:G28"/>
    <mergeCell ref="H28:I28"/>
    <mergeCell ref="A29:D29"/>
    <mergeCell ref="F29:G29"/>
    <mergeCell ref="H29:I29"/>
    <mergeCell ref="A30:C30"/>
    <mergeCell ref="D30:G30"/>
  </mergeCells>
  <printOptions/>
  <pageMargins left="0.75" right="0.75" top="1" bottom="1" header="0.5" footer="0.5"/>
  <pageSetup orientation="portrait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1" sqref="E21"/>
    </sheetView>
  </sheetViews>
  <sheetFormatPr defaultColWidth="9.00390625" defaultRowHeight="14.25"/>
  <sheetData/>
  <sheetProtection/>
  <printOptions/>
  <pageMargins left="0.75" right="0.75" top="0.18" bottom="0.5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远方的陨石</cp:lastModifiedBy>
  <cp:lastPrinted>2018-04-03T06:49:36Z</cp:lastPrinted>
  <dcterms:created xsi:type="dcterms:W3CDTF">2012-06-06T01:30:27Z</dcterms:created>
  <dcterms:modified xsi:type="dcterms:W3CDTF">2022-02-16T03:44:39Z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985CF3F5D46E402FA8349316ABAA0A15</vt:lpwstr>
  </property>
</Properties>
</file>